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5450" windowHeight="4770" activeTab="0"/>
  </bookViews>
  <sheets>
    <sheet name="RAZPISI 2013-14" sheetId="1" r:id="rId1"/>
    <sheet name="List2" sheetId="2" state="hidden" r:id="rId2"/>
    <sheet name="List3" sheetId="3" state="hidden" r:id="rId3"/>
    <sheet name="JR RCSG" sheetId="4" r:id="rId4"/>
  </sheets>
  <definedNames>
    <definedName name="_xlnm.Print_Area" localSheetId="0">'RAZPISI 2013-14'!$A$1:$K$55</definedName>
    <definedName name="Z_03DCCD98_6DD3_43EF_8CF7_0FA0D7C294E4_.wvu.Cols" localSheetId="0" hidden="1">'RAZPISI 2013-14'!$C:$C,'RAZPISI 2013-14'!$H:$H,'RAZPISI 2013-14'!$M:$P,'RAZPISI 2013-14'!#REF!</definedName>
    <definedName name="Z_03DCCD98_6DD3_43EF_8CF7_0FA0D7C294E4_.wvu.PrintArea" localSheetId="0" hidden="1">'RAZPISI 2013-14'!$A$1:$K$55</definedName>
    <definedName name="Z_0BC25345_FCC6_4942_A718_295626C67943_.wvu.Cols" localSheetId="0" hidden="1">'RAZPISI 2013-14'!$H:$H,'RAZPISI 2013-14'!$M:$P,'RAZPISI 2013-14'!#REF!</definedName>
    <definedName name="Z_17ADF10A_D708_43A0_9D83_2722498527C1_.wvu.Cols" localSheetId="0" hidden="1">'RAZPISI 2013-14'!$H:$H,'RAZPISI 2013-14'!$M:$P,'RAZPISI 2013-14'!#REF!</definedName>
    <definedName name="Z_21357BB7_7128_413F_ADF0_C5E92E44BC67_.wvu.Cols" localSheetId="0" hidden="1">'RAZPISI 2013-14'!$C:$C,'RAZPISI 2013-14'!$H:$H,'RAZPISI 2013-14'!$M:$P,'RAZPISI 2013-14'!#REF!</definedName>
    <definedName name="Z_21357BB7_7128_413F_ADF0_C5E92E44BC67_.wvu.PrintArea" localSheetId="0" hidden="1">'RAZPISI 2013-14'!$A$1:$K$55</definedName>
    <definedName name="Z_3439F600_4BBC_4E57_9367_320E76C0EF17_.wvu.Cols" localSheetId="0" hidden="1">'RAZPISI 2013-14'!$H:$H,'RAZPISI 2013-14'!$M:$P,'RAZPISI 2013-14'!#REF!</definedName>
    <definedName name="Z_BB9810BF_693D_4EC4_B2A6_069B1817FAE9_.wvu.Cols" localSheetId="0" hidden="1">'RAZPISI 2013-14'!$H:$H,'RAZPISI 2013-14'!$M:$P,'RAZPISI 2013-14'!#REF!</definedName>
    <definedName name="Z_DD0AA303_D4F6_4C53_8E90_98DF9B0F3909_.wvu.Cols" localSheetId="0" hidden="1">'RAZPISI 2013-14'!$H:$H,'RAZPISI 2013-14'!$M:$P,'RAZPISI 2013-14'!#REF!</definedName>
    <definedName name="Z_F2752AF6_EBBE_460E_9AF6_E2D50D0D7F61_.wvu.Cols" localSheetId="0" hidden="1">'RAZPISI 2013-14'!$H:$H,'RAZPISI 2013-14'!$M:$P,'RAZPISI 2013-14'!#REF!</definedName>
  </definedNames>
  <calcPr fullCalcOnLoad="1"/>
</workbook>
</file>

<file path=xl/comments1.xml><?xml version="1.0" encoding="utf-8"?>
<comments xmlns="http://schemas.openxmlformats.org/spreadsheetml/2006/main">
  <authors>
    <author>Mira Kuhar</author>
  </authors>
  <commentList>
    <comment ref="I17" authorId="0">
      <text>
        <r>
          <rPr>
            <b/>
            <sz val="9"/>
            <rFont val="Tahoma"/>
            <family val="2"/>
          </rPr>
          <t>Mira Kuhar:</t>
        </r>
        <r>
          <rPr>
            <sz val="9"/>
            <rFont val="Tahoma"/>
            <family val="2"/>
          </rPr>
          <t xml:space="preserve">
Načrtovan je razpis v višini 30,5 mio EUR za garancije s subvencijo obr. mere (27 garancije in 3,5 subvencije). Razpis se bo izvajal z revolving sredstvi in po potrebi iz priliva v PIFI V kolikor ne bo vseh 6,6 mio ne bo potrebno za JR P1 bomo lahko pripravili še kakpen dodaten razpis za zagotavljanje virov financiranja za MSP. </t>
        </r>
      </text>
    </comment>
    <comment ref="I31" authorId="0">
      <text>
        <r>
          <rPr>
            <sz val="9"/>
            <rFont val="Tahoma"/>
            <family val="2"/>
          </rPr>
          <t>Višina zneska znana po razdelitvi overcommitmenta</t>
        </r>
      </text>
    </comment>
  </commentList>
</comments>
</file>

<file path=xl/sharedStrings.xml><?xml version="1.0" encoding="utf-8"?>
<sst xmlns="http://schemas.openxmlformats.org/spreadsheetml/2006/main" count="346" uniqueCount="246">
  <si>
    <t>Delovni naslov  razpisa</t>
  </si>
  <si>
    <t>Namen razpisa</t>
  </si>
  <si>
    <t>Upravičenci</t>
  </si>
  <si>
    <t>Upravičeni stroški</t>
  </si>
  <si>
    <t>% sofinanciranja</t>
  </si>
  <si>
    <t>Skupna razpisana višina</t>
  </si>
  <si>
    <t>integralna PP</t>
  </si>
  <si>
    <t>Integralna sredstva</t>
  </si>
  <si>
    <t>Strukturni skaldi</t>
  </si>
  <si>
    <t>Donacije</t>
  </si>
  <si>
    <t>Predviden rok objave</t>
  </si>
  <si>
    <t>Izvajlec</t>
  </si>
  <si>
    <t>A. Podporno okolje za podjetništvo in inovacije</t>
  </si>
  <si>
    <t xml:space="preserve">JR za financiranje izvajanja nalog univerzitetnih inkubatorjev v letih 2013 in 2014 </t>
  </si>
  <si>
    <t>Univeritetni inkubatorji</t>
  </si>
  <si>
    <r>
      <rPr>
        <sz val="11"/>
        <color indexed="8"/>
        <rFont val="Calibri"/>
        <family val="2"/>
      </rPr>
      <t>Plače z vsemi pripradajočimi davki in prispevki delavca in delodajalca, povračila stroškov v zvezi z delom, stroški za izvedbo promocijskih aktivnosti, stroški zunanjih izvajalcev vezanih na aktivnosti motiviranja, mentoriranje, izobraževanja in povezovanja</t>
    </r>
  </si>
  <si>
    <t>100</t>
  </si>
  <si>
    <t>SPIRIT</t>
  </si>
  <si>
    <t>ni potrebno;ne gre za sredstva evr.kohez.politike</t>
  </si>
  <si>
    <t>JRO (javni raziskovalni zavodi in javne visokošolske organizacije)</t>
  </si>
  <si>
    <t>Stroški dela zaposlenih v oddelkih v urah dela na dejavnosti prenosa tehnologij, stroški postopkov, storitev in materialni stroški, ki nastanejo v postopkih patentiranja, licenciranja ter ustanavljanja odcepljenih podjetij, operativni stroški JRO (režijski stroški), neposredno povezani z izvedbo dejavnosti za prenos tehnologij</t>
  </si>
  <si>
    <t>0</t>
  </si>
  <si>
    <t>februar</t>
  </si>
  <si>
    <t>SI</t>
  </si>
  <si>
    <t>vstopne točke VEM</t>
  </si>
  <si>
    <t>Stroški vstopnih točk VEM, ki nastajajo pri izvajanju podpornih storitev za podjetike</t>
  </si>
  <si>
    <t>Javni razpis za spodbujanje inovativnega okolja v letih 2013 in 2014 - INO (vključno s tehnološkimi parki in inkubatorji)</t>
  </si>
  <si>
    <t>podjetja, zasebni zavodi, GIZ</t>
  </si>
  <si>
    <t xml:space="preserve">Stroški dela in materialni stroški, ki nastanejo nudenju pomoči pri zaščiti pravic intelektualne lastnine, pomoči pri ustanovitvi novega podjetja, pomoči pri razvoju in trženju novega izdelka, postopka ali storitve izven organizacij podpornega okolja, organizacija dogodkov – usposabljanj, izobraževanja in nagradnih natečajev itd. </t>
  </si>
  <si>
    <t>568611 in 172410</t>
  </si>
  <si>
    <t>marec</t>
  </si>
  <si>
    <t>B. Subvencije za podjetja</t>
  </si>
  <si>
    <t>5</t>
  </si>
  <si>
    <t xml:space="preserve">JR Subvencije za zagon inovativnih podjetij P2 2013 </t>
  </si>
  <si>
    <t>Stroški, ki so namenjeni razvoju podjetja npr. stroški izdelave poslovnega načrta, plače zaposlenih, ki delajo na razvoju in dohodek iz pogodbe o poslovodenju, stroški promocije, stroški najema opreme, stroški najema poslovnih prostorov v SIO, stroški testiranja in dodatnega usposabljanja, materialni in nematerialni stroški, ki so namenjeni razvoju storitev oz. proizvoda, stroški mentoriranja,...</t>
  </si>
  <si>
    <t>maksimalna višina subvencije ( skupno v treh letih financiranja): 74.000 (20.000 P2A + 54.000 P2B)</t>
  </si>
  <si>
    <t>SPS</t>
  </si>
  <si>
    <t>6</t>
  </si>
  <si>
    <t>MSP</t>
  </si>
  <si>
    <t>Stroški osebja, stroški instrumentov in opreme v obsegu in za obdobje uporabe v raziskovalnem projektu, stroški stavb in zemljišča v obsegu in za obdobje, kot se uporablja za raziskovalni projket, stroški pogodbenih raziskav, tehnično znanje in patenti, dodatni režijski stroški, drugi operativni stroški</t>
  </si>
  <si>
    <t>RR projekti: (50% velika poejtja, 60% srednja podjetja, 70% mala podjetja)</t>
  </si>
  <si>
    <t>MGRT</t>
  </si>
  <si>
    <t>7</t>
  </si>
  <si>
    <t>JR za podporo rasti in razvoju MSP</t>
  </si>
  <si>
    <t>MSP s potencialom hitre rasti</t>
  </si>
  <si>
    <t>- stoški usposabljanj zaposlenih
- stroški plač
- stroški svetovanja povezanih z razvojnimi programi podjetij</t>
  </si>
  <si>
    <t>do 50</t>
  </si>
  <si>
    <t>606410</t>
  </si>
  <si>
    <t>8</t>
  </si>
  <si>
    <t xml:space="preserve">- stroški nakupa novih strojev in opreme                                                        - stroški nakupa nove programske opreme                                                             - stroški transporta in montaže opreme, če jih izvede dobavitelj </t>
  </si>
  <si>
    <t>30-50%</t>
  </si>
  <si>
    <t>696510</t>
  </si>
  <si>
    <t>692710</t>
  </si>
  <si>
    <t>januar</t>
  </si>
  <si>
    <t>C. Povratni viri financiranja za podjetja</t>
  </si>
  <si>
    <t>9</t>
  </si>
  <si>
    <t xml:space="preserve">JR Mikrokrediti za MSP </t>
  </si>
  <si>
    <t>vsi stroški poslovanja podjetja, razen nakup cestno prometnih vozil.</t>
  </si>
  <si>
    <t xml:space="preserve">predvidena maksimalna višina kredita je 25.000 EUR </t>
  </si>
  <si>
    <t>/
vir namensko premoženje  SPS, iz programa PIFI bo krita 25% potencialna izguba</t>
  </si>
  <si>
    <t>10</t>
  </si>
  <si>
    <t xml:space="preserve">Kreditne linije SID banke – financiranje tehnološko-razvojnih projektov </t>
  </si>
  <si>
    <t>vsa podjetja</t>
  </si>
  <si>
    <t>RR projekti: (50% velika poejtja, 60% srednja podjetja, 70% mala podjetja)
Investicije (30% velika podjetja, 40% srednja, 50% mala)</t>
  </si>
  <si>
    <t>SID</t>
  </si>
  <si>
    <t>11</t>
  </si>
  <si>
    <t>Povratni viri financiranja za MSP</t>
  </si>
  <si>
    <t xml:space="preserve">Namen javnega razpisa je spodbujanje podjetij za izvedbo projektov v podjetjih. Ugodnost kredita je izražena v nižji obrestni meri, ročnosti kredita in možnosti koriščenja moratorija pri vračilu kreditov. 
</t>
  </si>
  <si>
    <t>- materialne investicije (nakupa novih strojev in nove  nakupa zemljišč, stroške komunalnega in infrastrukturnega opremljanja zemljišč, stroški gradnje in/ali nakupa objekta),
- nematerialne investicije
- obratna sredstva</t>
  </si>
  <si>
    <t>60%-80% garancija na vrednost kredita + razlika med tržno in subvenc. obrest. mero ali ugodnejši kredit</t>
  </si>
  <si>
    <t>945310, 945410</t>
  </si>
  <si>
    <t>D. Mednarodni projekti</t>
  </si>
  <si>
    <t>12</t>
  </si>
  <si>
    <t xml:space="preserve">Javni razpis EUROSTARS 9,10 </t>
  </si>
  <si>
    <t>podjetja in JRO</t>
  </si>
  <si>
    <r>
      <rPr>
        <sz val="11"/>
        <color indexed="8"/>
        <rFont val="Calibri"/>
        <family val="2"/>
      </rPr>
      <t>stroški osebja, stroški instrumentov in opreme v obsegu in za obdobje uporabe v raziskovalnem projektu, stroški stavb in zemljišča v obsegu in za obdobje, kot se uporablja za raziskovalni projket, stroški pogodbenih raziskav, tehnično znanje in patenti, dodatni režijski stroški, drugi operativni stroški</t>
    </r>
  </si>
  <si>
    <t>40% za velika podjetja in JRO, 50% za mala in srednja podjetja</t>
  </si>
  <si>
    <t>da</t>
  </si>
  <si>
    <t>januar, maj</t>
  </si>
  <si>
    <t>Urška Zupin</t>
  </si>
  <si>
    <t>Mateja Nemanič, Barbara Zalar</t>
  </si>
  <si>
    <t>Objava je povezana z mednarodnimi roki. Intergralna sredstva 75%, 25 % donacijska sredstva EK, sklenjena je pogodba s Evropsko komisijo, da sodelujemo v programu EUROSTARS. Sofinancira se slovenski del mednarodnih tehnološki razvojno raziskovalnih projektov MSP,  brez investicij</t>
  </si>
  <si>
    <t>4.9.2012, zavrnjeno, ker ni sprejet proračun 2013, 2014</t>
  </si>
  <si>
    <t>13</t>
  </si>
  <si>
    <t>Javni razpis EUREKA za leti 2013 in 2014</t>
  </si>
  <si>
    <t>50%</t>
  </si>
  <si>
    <t>maj</t>
  </si>
  <si>
    <t>14</t>
  </si>
  <si>
    <t>Javni poziv ESA (vezano na plačilo članarine)</t>
  </si>
  <si>
    <t>Sofinanciranje projektov s področja:- znanost o vesolju, zlasti vesoljska astronomija in astrofizika, raziskovanje sončnega sistema in sončno-zemeljska fizika; - raziskave v zvezi z opazovanjem Zemlje in njihova uporaba, zlasti spremljanje stanja okolja, vremenoslovje, aeronomija in geodezija; - telekomunikacije, zlasti predstavitev storitev in satelitska navigacija; - mikrogravitacjske raziskave, zlasti vesoljska biologija in medicina ter predelovanje snovi; - zemeljska inženirska podpora in uporaba.</t>
  </si>
  <si>
    <t>določi ESA</t>
  </si>
  <si>
    <t>junij</t>
  </si>
  <si>
    <t>E. Neposredne tuje investicije</t>
  </si>
  <si>
    <t>15</t>
  </si>
  <si>
    <t>17</t>
  </si>
  <si>
    <t>F. Turizem</t>
  </si>
  <si>
    <t>18</t>
  </si>
  <si>
    <t>19</t>
  </si>
  <si>
    <t>23</t>
  </si>
  <si>
    <t>24</t>
  </si>
  <si>
    <t>25</t>
  </si>
  <si>
    <t>26</t>
  </si>
  <si>
    <t>27</t>
  </si>
  <si>
    <t>28</t>
  </si>
  <si>
    <t>29</t>
  </si>
  <si>
    <t>30</t>
  </si>
  <si>
    <t>31</t>
  </si>
  <si>
    <t>32</t>
  </si>
  <si>
    <t>33</t>
  </si>
  <si>
    <t>34</t>
  </si>
  <si>
    <t>Sedmi javni poziv Razvoj regij</t>
  </si>
  <si>
    <t>občine</t>
  </si>
  <si>
    <t xml:space="preserve">Javni razpis lokalna infrastruktura v romskih naseljih </t>
  </si>
  <si>
    <t>podjetja</t>
  </si>
  <si>
    <t>Javni razpis Pokolpje za 2013 in 2014</t>
  </si>
  <si>
    <t>diplomanti   podjetja</t>
  </si>
  <si>
    <t>Šesti javni poziv Razvoj regij</t>
  </si>
  <si>
    <t>MGRT v sodelovanju z Javnim Skladom Ribnica</t>
  </si>
  <si>
    <t>Ekonomska in izobraževalna infrastruktura, Okoljska infrastruktura, Javna infrastruktura v območjih s posebnimi varstvenimi režimi in v turističnih območjih, Razvoj urbanih naselij, Socialna infrastruktura</t>
  </si>
  <si>
    <t>Javni razpis Razvoj obmejnih območij s Hrvaško</t>
  </si>
  <si>
    <t>Prometna infrastruktura, Okoljska infrastruktura, Ekonomska infrastruktura.</t>
  </si>
  <si>
    <t>gradnja, oprema, zemljišča, investicijska dokumentacija…</t>
  </si>
  <si>
    <t>Ta javni poziv bo sledil šestemu javnemu pozivu, in s tem bodo razpisana sredstva, ki bodo ostala neporabljena na šestem javnem pozivu.</t>
  </si>
  <si>
    <t>Financiranje infrastrukture za ureditev romskih naselij v občinah</t>
  </si>
  <si>
    <t>Skupaj Sektor za izvajanje regionalnega razvoja v DRRETS</t>
  </si>
  <si>
    <t>960610</t>
  </si>
  <si>
    <t>sofinanciranje izobraževanja in usposabljanja zaposlenih v podjetjih v Posočju</t>
  </si>
  <si>
    <t>sofinanciranje investicij v mikro podjetjih v osnovna opredmetena in neopredmetena sredstva pri vzpostavitvi novega obrata, širitvi obstoječega obrata, diverzifikaciji izdelkov obrata z novimi dodatnimi izdelki in bistveni spremembami proizvodnega procesa v obstoječem obratu v Posočju</t>
  </si>
  <si>
    <t xml:space="preserve">nakup zemljišč, gradnja in nakup objektov, nakup strojev in opreme, nematerialne naložbe, ki pomenijo prenos tehnologije z nakupom patentiranih pravic, licenc, know-howa in nepatentiranega tehničnega znanja
</t>
  </si>
  <si>
    <t>stroški izobraževanj in usposabljanj, potni stroški</t>
  </si>
  <si>
    <t>116610</t>
  </si>
  <si>
    <t>117110</t>
  </si>
  <si>
    <t>Predvidoma: a) Stroški plač projektno zaposlenih kadrov, b) Spodbude za podjetja v enkratnem znesku v primeru zaposlitve diplomanta za nedoločen čas, c) Stroški za usposabljanje vodstvenega in drugega kadra v podjetju, v primeru zaposlitve diplomanta za nedoločen čas (maksimalno 15.000,00 EUR na podjetje).</t>
  </si>
  <si>
    <t>Namen javnega razpisa je spodbujanje začetnih investicij na področju občin Osilnica, Semič, Metlika, Kočevje, Črnomelj, Loški Potok in Kostel.</t>
  </si>
  <si>
    <t xml:space="preserve">- stroški gradbenih in obrtniških del
- stroški nakupa objektov,
- stroški nakupa strojev in opreme,
- stroški nematerialnih naložb, ki pomenijo prenos tehnologije z nakupom patentiranih pravic, licenc, know-howa in nepatentiranega tehničnega znanja.
</t>
  </si>
  <si>
    <t>989110</t>
  </si>
  <si>
    <t>16.11.2012, objavljeno; popravek 7.12.2012</t>
  </si>
  <si>
    <t>Zagotavljanje dodatnih delovnih mest ter socialno integracijo in poklicno reintegracijo najbolj ranljivih skupin ljudi na trgu dela. Krepiti inovativno sposobnost družbe za reševanje soc., gospodarskih, okoljskih in drugih problemov.</t>
  </si>
  <si>
    <t>predvidoma: kupnina za nakup stavbnih zemljišč, stroški gradnje, stroški nadzora, stroški projektne dokumentacije</t>
  </si>
  <si>
    <t>predvidoma: nakup strojev in opreme, stroški nematerialnih naložb</t>
  </si>
  <si>
    <t xml:space="preserve">Predvidoma: stroški usposabljanja in dela zaposlenih iz ranljivih ciljnih skupin, stroški materiala za usposabljanje, nakup strojev in opreme </t>
  </si>
  <si>
    <t>Program finančnega mehanizma EGP (SI02)</t>
  </si>
  <si>
    <t>Slovenski štipendijski sklad (SI04)</t>
  </si>
  <si>
    <t>Program Norveškega finančnega mehanizma (SI05)</t>
  </si>
  <si>
    <t>Gospodarske družbe registrirane v RS, kjer imajo tuji investitorji najmanj 10% lastniški delež</t>
  </si>
  <si>
    <r>
      <rPr>
        <b/>
        <sz val="11"/>
        <color indexed="8"/>
        <rFont val="Calibri"/>
        <family val="2"/>
      </rPr>
      <t xml:space="preserve">materialni stroški </t>
    </r>
    <r>
      <rPr>
        <sz val="11"/>
        <color indexed="8"/>
        <rFont val="Calibri"/>
        <family val="2"/>
      </rPr>
      <t>(nakup in gradnja stavb skupaj z zemljiščem pod stavbo ter posodobitev stavb, komunalno in infrastrukturno opremljanje zemljišč, nakup strojev in opreme) in</t>
    </r>
    <r>
      <rPr>
        <b/>
        <sz val="11"/>
        <color indexed="8"/>
        <rFont val="Calibri"/>
        <family val="2"/>
      </rPr>
      <t xml:space="preserve"> nematerialni stroški</t>
    </r>
    <r>
      <rPr>
        <sz val="11"/>
        <color indexed="8"/>
        <rFont val="Calibri"/>
        <family val="2"/>
      </rPr>
      <t xml:space="preserve"> (nakup patentov, licenc, know - howa)</t>
    </r>
  </si>
  <si>
    <t>PP 534310</t>
  </si>
  <si>
    <t>Turistična infrastruktura</t>
  </si>
  <si>
    <t>samostojni podjetniki posamezniki in gospodarske družbe, registrirane po ZGD</t>
  </si>
  <si>
    <t>Stroški gradnje in opreme</t>
  </si>
  <si>
    <t>6837
6959</t>
  </si>
  <si>
    <t>Za izvedbo aktivnosti regionalnih destianacijskih organizacij</t>
  </si>
  <si>
    <t>ena regionalna destinacijska organizacija iz ene razvojne regije, ki ima obliko zavoda, javnega zavoda, javnega gosp.zavoda, neprofitne regionalne razvojne agencije ali druge neprofitne organizacije, ki deluje na področju turizma</t>
  </si>
  <si>
    <t>- promocijska funkcija
- distribucijska funkcija
- razvojna funkcija
- operativna funkcija</t>
  </si>
  <si>
    <t>105000</t>
  </si>
  <si>
    <t>595000</t>
  </si>
  <si>
    <t>Spodbujanje implementacije EU flower</t>
  </si>
  <si>
    <t>samostojni podjetniki posamezniki, gospdadrske družbe in druge pravne osebe, ki delujejo na področju turizma, registrirane po ZGD ter kmetije z nastanitvijo</t>
  </si>
  <si>
    <t>- svetovalne stroitve na področju ekološkega managemeta, usposabljanje lastnih kadrov, izvajanje promocije turistične ponudbe ponudnika, stroški izdelave promocijskega materiala</t>
  </si>
  <si>
    <t>1732</t>
  </si>
  <si>
    <t>49000</t>
  </si>
  <si>
    <t>Skupaj - Direktorat za turizem in internacionalizacijo</t>
  </si>
  <si>
    <t>21</t>
  </si>
  <si>
    <t>22</t>
  </si>
  <si>
    <t>JR za sofinanciranje tehnološke opreme v letu 2013 - P4 2013</t>
  </si>
  <si>
    <t xml:space="preserve">mlada inovativna podjetja,  vključena v SIO </t>
  </si>
  <si>
    <t>Javni razpis za spodbujanje  tujih neposrednih investicij v RS v letu 2013/14</t>
  </si>
  <si>
    <t>G. Razvoj regij</t>
  </si>
  <si>
    <t>JR za socialno podjetništvo v Pomurju</t>
  </si>
  <si>
    <t>I. Problemska območja</t>
  </si>
  <si>
    <t>SKUPAJ SPODBUDE MGRT 2013/14</t>
  </si>
  <si>
    <t xml:space="preserve">JR za izvajanje celovitih podpornih storitev v okviru vstopnih točk VEM na lokalnem nivoju </t>
  </si>
  <si>
    <t>Javno povabilo Zakona o financiranja občin 2013 in 2014</t>
  </si>
  <si>
    <t>Sofinanciranje občinskih inesticij v letih 2013 in 2014</t>
  </si>
  <si>
    <t>nakupi zemljišč, izdelava projektne dokumentacije, gradnje objektov občinske javne infrastrukture, gradbeni nadzor in sofinanciranje lastne udeležbe EU projektov</t>
  </si>
  <si>
    <r>
      <t xml:space="preserve">JR za spodbujanje začetnih investicij v </t>
    </r>
    <r>
      <rPr>
        <b/>
        <sz val="11"/>
        <color indexed="8"/>
        <rFont val="Calibri"/>
        <family val="2"/>
      </rPr>
      <t>Posočju</t>
    </r>
  </si>
  <si>
    <r>
      <t xml:space="preserve">JR za spodbujanje izobraževanja in usposabljanja v </t>
    </r>
    <r>
      <rPr>
        <b/>
        <sz val="11"/>
        <color indexed="8"/>
        <rFont val="Calibri"/>
        <family val="2"/>
      </rPr>
      <t>Posočju</t>
    </r>
  </si>
  <si>
    <t>Cilji razpisa: ustavitev upadanja biotske raznovrstnosti in izboljšava skladnosti z okoljsko zakonodajo ter ohranitev kulturne in naravne dediščine za prihodnje generacije.</t>
  </si>
  <si>
    <t>lastniki oziroma upravljalci kulturnih spomenikov, pooblaščeni upravljalci zaščitenih naravnih območij, pooblaščeni upravljavci območij Natura 2000.</t>
  </si>
  <si>
    <t>Skladno z Uredbo o izvajanju EGP FM 2009 - 2014.</t>
  </si>
  <si>
    <t>CMEPIUS</t>
  </si>
  <si>
    <t xml:space="preserve">Cilj razpisa: izboljšati človeški kapital in bazo znanja v Sloveniji s pomočjo mobilnosti </t>
  </si>
  <si>
    <t>študenti, mladi diplomanti, visokošolske inštitucije, osebje na VI, poklicne srednje šole,dijaki,  podjetja, ki se ukvarjajo s poklicnim izobraževanjem…</t>
  </si>
  <si>
    <t>stroški za mednarodno mobilnost (štipendije, stroški potovanj, stroški namestitve, organizacijski stroški)</t>
  </si>
  <si>
    <t>v letu 2013, 2014 in 2015</t>
  </si>
  <si>
    <t>JR  za sofinanciranje projektov bilateralne mednarodne razvojne pomoči Slovenije državnam v razvoju na področju regionalnega razvoja v letih 2013 in 2014</t>
  </si>
  <si>
    <t>sofinanciranje projektov bilateralne mednarodne razvojne pomoči Slovenije državam v razvoju na področju regionalnega razvoja v letih 2013 in 2014</t>
  </si>
  <si>
    <t>Predvidoma regionalne razvojne agencije in druge razvojne institucije, ki opravljajo splošne razvojne naloge v razvojnih regijah</t>
  </si>
  <si>
    <t>Predvidoma: - stroški dela, potrebnega za izvedbo projekta;
- potni stroški z nočitvami in dnevnice za zaposlene pri prijavitelju, če jih je moč upravičiti z izvajanjem projekta;
- nakup blaga in storitev, najem prostorov za organizacijo dogodkov v okviru projekta izven naslova prijavitelja, tiskanje gradiv ipd;
- neposredni administrativni stroški ter posredni stroški, če prijavitelj predloži ustrezna dokazila za vse nastale posredne stroške.</t>
  </si>
  <si>
    <t>Cilji razpisa so: izboljšanje javnega zdravja in zmanjšanje neenakosti na področju zdravja ter izboljšanje stanja v Republiki Sloveniji na področju enakosti spolov za doseganje ciljev, ki so skladni s cilji politike enakih možnosti žensk in moških na nacionalni in EU ravni.</t>
  </si>
  <si>
    <t>Vse pravne osebe v skladu z Uredbo o izvajanju NOR FM 2009-2014,  razen privatnih profitnih prodjetij.</t>
  </si>
  <si>
    <t>Skladno z Uredbo o izvajanju NOR FM 2009 - 2014.</t>
  </si>
  <si>
    <t>J. MOBILNOST, BILATERALA</t>
  </si>
  <si>
    <r>
      <rPr>
        <b/>
        <u val="single"/>
        <sz val="11"/>
        <color indexed="8"/>
        <rFont val="Calibri"/>
        <family val="2"/>
      </rPr>
      <t>Startup</t>
    </r>
    <r>
      <rPr>
        <sz val="11"/>
        <color indexed="8"/>
        <rFont val="Calibri"/>
        <family val="2"/>
      </rPr>
      <t>:Namen javnega razpisa je razvoj podjetja in uspešen prenos razvojnih idej podjetnih posameznikov in skupin v tržno uspešne podjeme. S tem se podpira ciljno skupino podjetij, ki je v najbolj občutljivi razvojni fazi. Še posebej jih spodbujamo k razvoju njihovih podjetniških kompetenc s svključevanjem v programe mreženja in mentoriranja. 
V okviru programa bo vzpostavlejna tudi ustrezna infrastruktura za spodbujanje podjetij: organizacija mentorske mreže ter promocija kot npr. Startup Slovenija in Podim konferenca)</t>
    </r>
  </si>
  <si>
    <r>
      <t xml:space="preserve"> Z ukrepom bo omogočen zagon mehanizma za ponovno vzpostavitev </t>
    </r>
    <r>
      <rPr>
        <b/>
        <u val="single"/>
        <sz val="11"/>
        <color indexed="8"/>
        <rFont val="Calibri"/>
        <family val="2"/>
      </rPr>
      <t>dodeljevanja likvidnostnih posojil gospodarstvu</t>
    </r>
    <r>
      <rPr>
        <b/>
        <sz val="11"/>
        <color indexed="8"/>
        <rFont val="Calibri"/>
        <family val="2"/>
      </rPr>
      <t xml:space="preserve">, </t>
    </r>
    <r>
      <rPr>
        <sz val="11"/>
        <color indexed="8"/>
        <rFont val="Calibri"/>
        <family val="2"/>
      </rPr>
      <t xml:space="preserve">hkrati pa predstavlja podlago za oblikovanje mehanizmov za preprečevanje finančne izključenosti mikro in malih podjetij.  
</t>
    </r>
  </si>
  <si>
    <r>
      <t>Kredit je namenjen gospodarskim družbam, ki s c</t>
    </r>
    <r>
      <rPr>
        <b/>
        <u val="single"/>
        <sz val="11"/>
        <rFont val="Calibri"/>
        <family val="2"/>
      </rPr>
      <t xml:space="preserve">iljem uvajanja novih produktov na trg </t>
    </r>
    <r>
      <rPr>
        <sz val="11"/>
        <rFont val="Calibri"/>
        <family val="2"/>
      </rPr>
      <t xml:space="preserve">ali uvajanja novih rešitev v podjetju ali vstopa na nove trge izvajajo: raziskovalno-razvojno dejavnost ali naložbe v opredmetena ali neopredmetena sredstva za udejanjenje rezultatov lastne raziskovalno-razvojne dejavnosti, in sicer povečanje raznovrstnosti proizvodnje in/ali bistvene spremembe v celotnem proizvodnem procesu. </t>
    </r>
  </si>
  <si>
    <r>
      <rPr>
        <b/>
        <u val="single"/>
        <sz val="11"/>
        <color indexed="8"/>
        <rFont val="Calibri"/>
        <family val="2"/>
      </rPr>
      <t>RR projekt</t>
    </r>
    <r>
      <rPr>
        <sz val="11"/>
        <color indexed="8"/>
        <rFont val="Calibri"/>
        <family val="2"/>
      </rPr>
      <t>i: stroški osebja, stroški instrumentov in opreme, stroški stavb in zemljišča v obsegu in za obdobje, kot se uporablja za raziskovalni projket, stroški pogodbenih raziskav, tehnično znanje in patenti, dodatni režijski stroški, drugi operativni stroški
Investicije: stroški materilanih in nematerilanih investicije</t>
    </r>
  </si>
  <si>
    <t>16</t>
  </si>
  <si>
    <t>Javni razpis za pridobitev sredstev Evropskega sklada za regionalni razvoj - Razvojni centri slovenskega gospodarstva (RCSG)</t>
  </si>
  <si>
    <t xml:space="preserve">Lastniško financiranje Tvegani kapital, Mezzanin krediti </t>
  </si>
  <si>
    <t>Namen javnega razpisa je razvoj obstoječega trga tveganega kapitala v Sloveniji in pospeševanje lastniških naložb v mikro, mala in srednje velika podjetja (v nadaljnjem besedilu MSP) v obliki naložb tveganega kapitala in mezzanin kapitala. Republika Slovenija želi na ta način preko SPS povečati število zasebnih družb tveganega kapitala in pospešiti razvoj MSP s potencialom hitre rasti ter multiplicirati učinek vlaganj javnih sredstev.</t>
  </si>
  <si>
    <t>Namen je podpora celovitim projektom za vzpostavitev gospodarsko razvojne infrastrukture nacionalnega pomena na urbanih območjih in na območjih z izkazanim razvojnim potencialom, s kritično maso znanja, z zadostno koncentracijo gospodarskih aktivnosti in razvojnih potencialov gospodarstva ter s prepoznanimi kompetencami in možnostmi razvoja, izvedba katerih bo pomembno prispevala k doseganju dolgoročnih razvojnih ciljev</t>
  </si>
  <si>
    <t xml:space="preserve">Financiranje tehnološko-razvojnih projektov </t>
  </si>
  <si>
    <t>Namen javnega razpisa je izboljšanje dostopa mikro, malim in srednje velikim podjetjem do ugodnih virov dolžniškega financiranja novih rešitev, produktov ali storitev, s poudarkom na lastnem znanju ali znanju širšega raziskovalno razvojnega tima, ki se odraža v komercializaciji novih rešitev, produktov ali storitev.</t>
  </si>
  <si>
    <t>Javni razpis za garancije Sklada za bančne kredite s subvencijo obrestne mere namenjene tehnološko inovativnim projektom
(P1 TIP 2012)</t>
  </si>
  <si>
    <t>O. Razpisi, ki so bili objavljeni v preteklih letih in še odprti za 2013/14</t>
  </si>
  <si>
    <r>
      <t xml:space="preserve">Namen poziva je </t>
    </r>
    <r>
      <rPr>
        <b/>
        <u val="single"/>
        <sz val="11"/>
        <rFont val="Calibri"/>
        <family val="2"/>
      </rPr>
      <t>spodbujanje dejavnosti prenosa tehnologij, tehnološkega razvoja in inovativnosti v javnih raziskovalnih organizacijah.</t>
    </r>
    <r>
      <rPr>
        <sz val="11"/>
        <rFont val="Calibri"/>
        <family val="2"/>
      </rPr>
      <t xml:space="preserve"> Dejavnosti prenosa tehnologij po tem pozivu so: dejavnosti prenosa tehnologij, licenciranje, ustvarjanje »spin-off« in »spin-out« podjetij ali druge oblike upravljanja znanja, razvitega v JRO.</t>
    </r>
  </si>
  <si>
    <r>
      <t>Namen javnega razpisa je</t>
    </r>
    <r>
      <rPr>
        <b/>
        <u val="single"/>
        <sz val="11"/>
        <rFont val="Calibri"/>
        <family val="2"/>
      </rPr>
      <t xml:space="preserve"> na enem mestu zagotoviti kakovostne, brezplačne in na lokalnem nivoju dostopne celovite podporne storitve.</t>
    </r>
  </si>
  <si>
    <r>
      <t xml:space="preserve">Namen razpisa </t>
    </r>
    <r>
      <rPr>
        <b/>
        <u val="single"/>
        <sz val="11"/>
        <color indexed="8"/>
        <rFont val="Calibri"/>
        <family val="2"/>
      </rPr>
      <t>je podpreti inovacijska vozlišča, ki nudijo različne oblike pomoči s področja tehnološko razvojno inovacijskih dejavnosti.</t>
    </r>
  </si>
  <si>
    <t>odprt</t>
  </si>
  <si>
    <t>zaključen</t>
  </si>
  <si>
    <r>
      <t>Javni razpis za pridobitev sredstev ESRR</t>
    </r>
    <r>
      <rPr>
        <b/>
        <u val="single"/>
        <sz val="11"/>
        <color indexed="8"/>
        <rFont val="Calibri"/>
        <family val="2"/>
      </rPr>
      <t xml:space="preserve"> (dvig</t>
    </r>
    <r>
      <rPr>
        <sz val="11"/>
        <color indexed="8"/>
        <rFont val="Calibri"/>
        <family val="2"/>
      </rPr>
      <t xml:space="preserve"> </t>
    </r>
    <r>
      <rPr>
        <b/>
        <u val="single"/>
        <sz val="11"/>
        <color indexed="8"/>
        <rFont val="Calibri"/>
        <family val="2"/>
      </rPr>
      <t>konkurenčnosti turističnega gospodarstva)</t>
    </r>
  </si>
  <si>
    <r>
      <t xml:space="preserve">Javni razpis za pridobitev sredstev ESRR za </t>
    </r>
    <r>
      <rPr>
        <b/>
        <u val="single"/>
        <sz val="11"/>
        <color indexed="8"/>
        <rFont val="Calibri"/>
        <family val="2"/>
      </rPr>
      <t>izvedbo RDO</t>
    </r>
  </si>
  <si>
    <r>
      <t xml:space="preserve">Javni razpis za </t>
    </r>
    <r>
      <rPr>
        <b/>
        <u val="single"/>
        <sz val="11"/>
        <color indexed="8"/>
        <rFont val="Calibri"/>
        <family val="2"/>
      </rPr>
      <t>spodbujanje uvajanja in implementacije znaka za okolje EU za turistične nastanitve</t>
    </r>
  </si>
  <si>
    <t>JR za subvenc. stroškov za zaposlitev izobraženih kadrov na konkretnem tehnološkem razvojnem projektu v podjetjih v Pomurju</t>
  </si>
  <si>
    <r>
      <t xml:space="preserve">Predvidoma. Nepovratna srestva po v okviru javnega razpisa so namenjena podjetjem na območju izvajanja zakona </t>
    </r>
    <r>
      <rPr>
        <b/>
        <u val="single"/>
        <sz val="11"/>
        <color indexed="8"/>
        <rFont val="Calibri"/>
        <family val="2"/>
      </rPr>
      <t xml:space="preserve">za sofinanciranje dela diplomantov vseh treh stopenj študija »po bolonji«, ki bodo v obliki projektno naravnanega dela v podjetjih, pomagali pri razvoju novih produktov in storitev, s katerimi želi določeno podjetje priti na trg. </t>
    </r>
    <r>
      <rPr>
        <sz val="11"/>
        <color indexed="8"/>
        <rFont val="Calibri"/>
        <family val="2"/>
      </rPr>
      <t xml:space="preserve">Diplomanti bodo projektno zaposleni v podjetju v določenem časovnem obdobju, predvidoma med 12 in 18 meseci in sicer diplomanti 1. stopnje predvidoma največ eno leto, ostali predvidoma največ do 18 mesecev. Če bo ob koncu projekta podjetje diplomanta želelo zaposliti za daljše časovno obdobje (daljše od treh let), bo podjetje lahko prejelo spodbudo za vsakega takega diplomanta (največ 3 na podjetje). Prejemniki sredstev so tudi v tem primeru podjetja. Podjetjem, ki bodo zaposlila vsaj enega diplomanta za najmanj tri leta, se bo možnost za izobraževanje vodstvenega in drugega kadra na področjih, ki so nujna za izvedbo projekta. </t>
    </r>
  </si>
  <si>
    <t>7.12.2012</t>
  </si>
  <si>
    <r>
      <t xml:space="preserve">JR  za sofinanciranje neposrednih spodbud podjetjem </t>
    </r>
    <r>
      <rPr>
        <b/>
        <u val="single"/>
        <sz val="11"/>
        <color indexed="8"/>
        <rFont val="Calibri"/>
        <family val="2"/>
      </rPr>
      <t>za večje začetne investicije na obmejnih problemskih območjih</t>
    </r>
    <r>
      <rPr>
        <sz val="11"/>
        <color indexed="8"/>
        <rFont val="Calibri"/>
        <family val="2"/>
      </rPr>
      <t xml:space="preserve"> v povezavi s ugodnimi krediti Sklada Ribnica</t>
    </r>
  </si>
  <si>
    <r>
      <t>JR za sofinanciranje za podjetja za manjše začetne investicije</t>
    </r>
    <r>
      <rPr>
        <b/>
        <u val="single"/>
        <sz val="11"/>
        <color indexed="8"/>
        <rFont val="Calibri"/>
        <family val="2"/>
      </rPr>
      <t xml:space="preserve"> na obmejnih problemskih območjih v povezavi z regijskimi garancijskimi shemami</t>
    </r>
  </si>
  <si>
    <r>
      <t xml:space="preserve">sofinanciranje </t>
    </r>
    <r>
      <rPr>
        <b/>
        <u val="single"/>
        <sz val="11"/>
        <color indexed="8"/>
        <rFont val="Calibri"/>
        <family val="2"/>
      </rPr>
      <t>manjših začetnih investicij</t>
    </r>
    <r>
      <rPr>
        <sz val="11"/>
        <color indexed="8"/>
        <rFont val="Calibri"/>
        <family val="2"/>
      </rPr>
      <t xml:space="preserve"> podjetij v osnovna opredmetena in neopredmetena sredstva pri vzpostavitvi novega obrata, širitvi obstoječega obrata, diverzifikaciji izdelkov obrata z novimi dodatnimi izdelki in bistveni spremembami proizvodnega procesa v obstoječem obratu v Pomurju</t>
    </r>
  </si>
  <si>
    <r>
      <t xml:space="preserve">sofinanciranje </t>
    </r>
    <r>
      <rPr>
        <b/>
        <u val="single"/>
        <sz val="11"/>
        <color indexed="8"/>
        <rFont val="Calibri"/>
        <family val="2"/>
      </rPr>
      <t xml:space="preserve">začetnih investicij podjetij </t>
    </r>
    <r>
      <rPr>
        <sz val="11"/>
        <color indexed="8"/>
        <rFont val="Calibri"/>
        <family val="2"/>
      </rPr>
      <t>v osnovna opredmetena in neopredmetena sredstva pri vzpostavitvi novega obrata, širitvi obstoječega obrata, diverzifikaciji izdelkov obrata z novimi dodatnimi izdelki in bistveni spremembami proizvodnega procesa v obstoječem obratu v Pomurju</t>
    </r>
  </si>
  <si>
    <r>
      <t xml:space="preserve">Namen razpisa je spodbujanje podjetij za izvajanje </t>
    </r>
    <r>
      <rPr>
        <b/>
        <u val="single"/>
        <sz val="11"/>
        <rFont val="Calibri"/>
        <family val="2"/>
      </rPr>
      <t xml:space="preserve">raziskovalno-razvojnih projektov </t>
    </r>
    <r>
      <rPr>
        <sz val="11"/>
        <rFont val="Calibri"/>
        <family val="2"/>
      </rPr>
      <t>podjetij, usmerjenih v ustvarjanje novih ali izboljšavo že obstoječih materialov, naprav, sistemov in metod, ki s pridobivanjem oziroma uvajanjem novih znanj razvijajo nove oziroma izboljšujejo obstoječe tehnološke značilnosti proizvodov in/ali storitev.</t>
    </r>
  </si>
  <si>
    <r>
      <t xml:space="preserve">Namen ukrepa je zagotovitvi podjetjem zagotoviti ustrezno podporopri njihovi </t>
    </r>
    <r>
      <rPr>
        <b/>
        <u val="single"/>
        <sz val="11"/>
        <rFont val="Calibri"/>
        <family val="2"/>
      </rPr>
      <t xml:space="preserve">rasti in razvoju </t>
    </r>
    <r>
      <rPr>
        <sz val="11"/>
        <rFont val="Calibri"/>
        <family val="2"/>
      </rPr>
      <t>( npr. gazele). Podjetja, ki se soočijo s hitro rastjo morajo ustezno obvaldovati organizacijske spremembe in procese v podjetju (kot npr. nastop na tujih trgih, razširitev poslovanja, organizacijske spremembe, 
Za svoje inovacije potrebujejo tudi patentno zaščito, rast pa je pogojena tudi z vstopom na nov trg.</t>
    </r>
  </si>
  <si>
    <r>
      <t xml:space="preserve">Predmet javnega razpisa je </t>
    </r>
    <r>
      <rPr>
        <sz val="11"/>
        <rFont val="Calibri"/>
        <family val="2"/>
      </rPr>
      <t xml:space="preserve">sofinanciranje (neposredne subvencije) nakupa </t>
    </r>
    <r>
      <rPr>
        <b/>
        <u val="single"/>
        <sz val="11"/>
        <rFont val="Calibri"/>
        <family val="2"/>
      </rPr>
      <t>nove tehnološke opreme, ki predstavlja začetno investicijo</t>
    </r>
    <r>
      <rPr>
        <u val="single"/>
        <sz val="11"/>
        <rFont val="Calibri"/>
        <family val="2"/>
      </rPr>
      <t xml:space="preserve">. </t>
    </r>
  </si>
  <si>
    <t xml:space="preserve">Namen razpisa je spodbuduiti investicijska vlaganja podjetij v uvedbo novih ali bistveno izboljšanih produktov, ki so rezultat njihovih predhodno izvedenih razvojno - raziskovalnih aktivnosti. </t>
  </si>
  <si>
    <r>
      <t xml:space="preserve">Namen ukrepa je </t>
    </r>
    <r>
      <rPr>
        <b/>
        <u val="single"/>
        <sz val="11"/>
        <color indexed="8"/>
        <rFont val="Calibri"/>
        <family val="2"/>
      </rPr>
      <t xml:space="preserve">spodbujanje in udeležba slovenskih partnerjev na vseh področjih. </t>
    </r>
    <r>
      <rPr>
        <sz val="11"/>
        <color indexed="8"/>
        <rFont val="Calibri"/>
        <family val="2"/>
      </rPr>
      <t xml:space="preserve">S sodelovanjem v projektih slovenska podjetja in ostale slovenske organizacije ostajajo v koraku z evropskimi raziskovalno-razvojnimi trendi, kakor tudi s podjetniškimi trendi, ki nastajajo v evropskem prostoru.  </t>
    </r>
  </si>
  <si>
    <r>
      <t xml:space="preserve">Namen ukrepa je </t>
    </r>
    <r>
      <rPr>
        <b/>
        <u val="single"/>
        <sz val="11"/>
        <color indexed="8"/>
        <rFont val="Calibri"/>
        <family val="2"/>
      </rPr>
      <t>spodbujanje in udeležba slovenskih partnerjev na vseh področjih.</t>
    </r>
    <r>
      <rPr>
        <sz val="11"/>
        <color indexed="8"/>
        <rFont val="Calibri"/>
        <family val="2"/>
      </rPr>
      <t xml:space="preserve"> S sodelovanjem v projektih slovenska podjetja in ostale slovenske organizacije ostajajo v koraku z evropskimi raziskovalno-razvojnimi trendi, kakor tudi s podjetniškimi trendi, ki nastajajo v evropskem prostoru.  </t>
    </r>
  </si>
  <si>
    <t>21.12.2012</t>
  </si>
  <si>
    <r>
      <t xml:space="preserve">JR za subvencije za začetne investicije </t>
    </r>
    <r>
      <rPr>
        <b/>
        <sz val="11"/>
        <color indexed="8"/>
        <rFont val="Calibri"/>
        <family val="2"/>
      </rPr>
      <t xml:space="preserve">podjetjem v Pomurju – </t>
    </r>
    <r>
      <rPr>
        <sz val="11"/>
        <color indexed="8"/>
        <rFont val="Calibri"/>
        <family val="2"/>
      </rPr>
      <t>Pomurski zakon, dvoletni razpis</t>
    </r>
  </si>
  <si>
    <r>
      <t xml:space="preserve">JR  za sofinanciranje za manjše začetne investicije </t>
    </r>
    <r>
      <rPr>
        <b/>
        <sz val="11"/>
        <color indexed="8"/>
        <rFont val="Calibri"/>
        <family val="2"/>
      </rPr>
      <t xml:space="preserve">podjetij v Pomurju </t>
    </r>
    <r>
      <rPr>
        <sz val="11"/>
        <color indexed="8"/>
        <rFont val="Calibri"/>
        <family val="2"/>
      </rPr>
      <t>v povezavi z reg. garancijsko shemo  in subvencijo obrestne mere, dvoletni razpis</t>
    </r>
  </si>
  <si>
    <t>odprt - drugo odpiranje 10.1.2013</t>
  </si>
  <si>
    <t>odprt - 8.6.2012 in sprememba 30.11.2012</t>
  </si>
  <si>
    <r>
      <t xml:space="preserve">Namen javnega razpisa je privabljanje </t>
    </r>
    <r>
      <rPr>
        <b/>
        <u val="single"/>
        <sz val="11"/>
        <rFont val="Calibri"/>
        <family val="2"/>
      </rPr>
      <t xml:space="preserve">tujih investitorjev k investiranju na območju Republike Slovenije, katerih </t>
    </r>
    <r>
      <rPr>
        <sz val="11"/>
        <rFont val="Calibri"/>
        <family val="2"/>
      </rPr>
      <t>investicijski projekti bodo: 
- v skladu s ponudbo na trgu dela v Republiki Sloveniji zagotavljali nova delovna mesta in zaposlitve, in sicer predvsem v panogah z višjo dodano vrednostjo;
- prispevale k prenosu znanja in tehnologij in k sodelovanju znanstveno-raziskovalnih podjetij in ustanov na območju Republike Slovenije s tujimi investitorji;
- prispevale k skladnejšemu regionalnemu razvoju;
- prispevale k povečanju sinergičnih učinkov povezovanja tujih investitorjev s slovenskimi podjetji, predvsem na področju dobav tujim investitorjem in izmenjave znanj in tehnologij.</t>
    </r>
  </si>
  <si>
    <t>JR TI 12 - za sofinanciranje tehnoloških investicij, ki so v neposredni navezavi na rezultate R&amp;R aktivnosti.</t>
  </si>
  <si>
    <t>Spodbujanje dejavnosti prenosa tehnologij v javnih raziskovalnih organizacijah</t>
  </si>
  <si>
    <t xml:space="preserve">JR za tehnološke razvojne projekte v letih 2013 in 2014 </t>
  </si>
  <si>
    <t>prvi kvartal 2013</t>
  </si>
  <si>
    <t>20</t>
  </si>
  <si>
    <t>35</t>
  </si>
  <si>
    <t>36</t>
  </si>
  <si>
    <t>37</t>
  </si>
  <si>
    <t>38</t>
  </si>
  <si>
    <t>39</t>
  </si>
  <si>
    <t>40</t>
  </si>
  <si>
    <t>Skupaj - Direktorat za podjetništvo, konkurenčnost in tehnologijo</t>
  </si>
  <si>
    <t xml:space="preserve">Namen javnega razpisa je zagotoviti podporo univerzitetnim inkubatorjem, ki bodo s svojimi aktivnostmi prispevali k nastajanju in razvijanju inovativnih projektov oziroma podjetniških pobud ter novih inovativnih podjetij, ki so sposobna ustvarjati nova delovna mesta z visoko dodano vrednostjo. </t>
  </si>
</sst>
</file>

<file path=xl/styles.xml><?xml version="1.0" encoding="utf-8"?>
<styleSheet xmlns="http://schemas.openxmlformats.org/spreadsheetml/2006/main">
  <numFmts count="26">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rue&quot;;&quot;True&quot;;&quot;False&quot;"/>
    <numFmt numFmtId="173" formatCode="&quot;On&quot;;&quot;On&quot;;&quot;Off&quot;"/>
    <numFmt numFmtId="174" formatCode="[$€-2]\ #,##0.00_);[Red]\([$€-2]\ #,##0.00\)"/>
    <numFmt numFmtId="175" formatCode="_-* #,##0.000\ _€_-;\-* #,##0.000\ _€_-;_-* &quot;-&quot;??\ _€_-;_-@_-"/>
    <numFmt numFmtId="176" formatCode="#,##0.0"/>
    <numFmt numFmtId="177" formatCode="_-* #,##0.0\ _€_-;\-* #,##0.0\ _€_-;_-* &quot;-&quot;??\ _€_-;_-@_-"/>
    <numFmt numFmtId="178" formatCode="_-* #,##0\ _€_-;\-* #,##0\ _€_-;_-* &quot;-&quot;??\ _€_-;_-@_-"/>
    <numFmt numFmtId="179" formatCode="#,##0.00\ _S_I_T"/>
    <numFmt numFmtId="180" formatCode="#,##0\ _S_I_T"/>
    <numFmt numFmtId="181" formatCode="[$-424]d\.\ mmmm\ yyyy"/>
  </numFmts>
  <fonts count="32">
    <font>
      <sz val="11"/>
      <color indexed="8"/>
      <name val="Calibri"/>
      <family val="2"/>
    </font>
    <font>
      <b/>
      <sz val="11"/>
      <color indexed="8"/>
      <name val="Calibri"/>
      <family val="2"/>
    </font>
    <font>
      <b/>
      <sz val="11"/>
      <name val="Calibri"/>
      <family val="2"/>
    </font>
    <font>
      <b/>
      <sz val="12"/>
      <color indexed="8"/>
      <name val="Calibri"/>
      <family val="2"/>
    </font>
    <font>
      <sz val="11"/>
      <name val="Calibri"/>
      <family val="2"/>
    </font>
    <font>
      <sz val="12"/>
      <color indexed="8"/>
      <name val="Calibri"/>
      <family val="2"/>
    </font>
    <font>
      <sz val="11"/>
      <color indexed="8"/>
      <name val="Arial"/>
      <family val="2"/>
    </font>
    <font>
      <sz val="8"/>
      <name val="Calibri"/>
      <family val="2"/>
    </font>
    <font>
      <b/>
      <u val="single"/>
      <sz val="11"/>
      <color indexed="8"/>
      <name val="Calibri"/>
      <family val="2"/>
    </font>
    <font>
      <b/>
      <u val="single"/>
      <sz val="11"/>
      <name val="Calibri"/>
      <family val="2"/>
    </font>
    <font>
      <sz val="9"/>
      <name val="Tahoma"/>
      <family val="2"/>
    </font>
    <font>
      <b/>
      <sz val="9"/>
      <name val="Tahoma"/>
      <family val="2"/>
    </font>
    <font>
      <u val="single"/>
      <sz val="11"/>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Arial"/>
      <family val="2"/>
    </font>
    <font>
      <u val="single"/>
      <sz val="11"/>
      <color indexed="12"/>
      <name val="Calibri"/>
      <family val="2"/>
    </font>
    <font>
      <u val="single"/>
      <sz val="11"/>
      <color indexed="2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6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style="thin"/>
      <top style="medium"/>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color indexed="63"/>
      </bottom>
    </border>
    <border>
      <left style="medium"/>
      <right style="thin"/>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29"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7" borderId="8" applyNumberFormat="0" applyAlignment="0" applyProtection="0"/>
    <xf numFmtId="0" fontId="1" fillId="0" borderId="9" applyNumberFormat="0" applyFill="0" applyAlignment="0" applyProtection="0"/>
  </cellStyleXfs>
  <cellXfs count="390">
    <xf numFmtId="0" fontId="0" fillId="0" borderId="0" xfId="0" applyAlignment="1">
      <alignment/>
    </xf>
    <xf numFmtId="49" fontId="0" fillId="0" borderId="10" xfId="0" applyNumberFormat="1" applyFont="1" applyBorder="1" applyAlignment="1">
      <alignment vertical="top" wrapText="1"/>
    </xf>
    <xf numFmtId="49" fontId="0" fillId="0" borderId="10" xfId="0" applyNumberFormat="1" applyFont="1" applyBorder="1" applyAlignment="1">
      <alignment vertical="top"/>
    </xf>
    <xf numFmtId="49" fontId="0" fillId="0" borderId="0" xfId="0" applyNumberFormat="1" applyFont="1" applyAlignment="1">
      <alignment vertical="top" wrapText="1"/>
    </xf>
    <xf numFmtId="49" fontId="4" fillId="0" borderId="10" xfId="0" applyNumberFormat="1" applyFont="1" applyFill="1" applyBorder="1" applyAlignment="1">
      <alignment vertical="top" wrapText="1"/>
    </xf>
    <xf numFmtId="0" fontId="0" fillId="0" borderId="10" xfId="0" applyFont="1" applyBorder="1" applyAlignment="1">
      <alignment wrapText="1"/>
    </xf>
    <xf numFmtId="0" fontId="0" fillId="0" borderId="0" xfId="0" applyFont="1" applyAlignment="1">
      <alignment/>
    </xf>
    <xf numFmtId="14" fontId="0" fillId="0" borderId="10" xfId="0" applyNumberFormat="1" applyFont="1" applyBorder="1" applyAlignment="1">
      <alignment wrapText="1"/>
    </xf>
    <xf numFmtId="0" fontId="0" fillId="0" borderId="10" xfId="0" applyFont="1" applyBorder="1" applyAlignment="1">
      <alignment/>
    </xf>
    <xf numFmtId="49" fontId="0" fillId="0" borderId="10" xfId="0" applyNumberFormat="1" applyFont="1" applyBorder="1" applyAlignment="1">
      <alignment vertical="top" wrapText="1" shrinkToFit="1"/>
    </xf>
    <xf numFmtId="49" fontId="0" fillId="0" borderId="11" xfId="0" applyNumberFormat="1" applyFont="1" applyBorder="1" applyAlignment="1">
      <alignment vertical="top" wrapText="1"/>
    </xf>
    <xf numFmtId="0" fontId="0" fillId="0" borderId="0" xfId="0" applyFont="1" applyAlignment="1">
      <alignment horizontal="left"/>
    </xf>
    <xf numFmtId="49" fontId="0" fillId="0" borderId="12" xfId="0" applyNumberFormat="1" applyFont="1" applyBorder="1" applyAlignment="1">
      <alignment vertical="top" wrapText="1"/>
    </xf>
    <xf numFmtId="14" fontId="0" fillId="0" borderId="10" xfId="0" applyNumberFormat="1" applyFont="1" applyBorder="1" applyAlignment="1">
      <alignment/>
    </xf>
    <xf numFmtId="49" fontId="0" fillId="0" borderId="0" xfId="0" applyNumberFormat="1" applyFont="1" applyAlignment="1">
      <alignment vertical="top"/>
    </xf>
    <xf numFmtId="1" fontId="0" fillId="0" borderId="0" xfId="0" applyNumberFormat="1" applyFont="1" applyAlignment="1">
      <alignment horizontal="right" vertical="distributed"/>
    </xf>
    <xf numFmtId="0" fontId="1" fillId="0" borderId="0" xfId="0" applyFont="1" applyAlignment="1">
      <alignment vertical="top" wrapText="1"/>
    </xf>
    <xf numFmtId="0" fontId="1" fillId="0" borderId="0" xfId="0" applyFont="1" applyAlignment="1">
      <alignment horizontal="center" vertical="center"/>
    </xf>
    <xf numFmtId="49" fontId="0" fillId="0" borderId="10" xfId="0" applyNumberFormat="1" applyBorder="1" applyAlignment="1">
      <alignment vertical="top" wrapText="1"/>
    </xf>
    <xf numFmtId="49" fontId="0" fillId="0" borderId="10" xfId="0" applyNumberFormat="1" applyBorder="1" applyAlignment="1">
      <alignment vertical="top"/>
    </xf>
    <xf numFmtId="0" fontId="0" fillId="24" borderId="0" xfId="0" applyFont="1" applyFill="1" applyAlignment="1">
      <alignment/>
    </xf>
    <xf numFmtId="49" fontId="0" fillId="0" borderId="10" xfId="0" applyNumberFormat="1" applyFont="1" applyBorder="1" applyAlignment="1">
      <alignment vertical="top" wrapText="1"/>
    </xf>
    <xf numFmtId="4" fontId="1" fillId="0" borderId="10" xfId="0" applyNumberFormat="1" applyFont="1" applyBorder="1" applyAlignment="1">
      <alignment vertical="top"/>
    </xf>
    <xf numFmtId="0" fontId="1" fillId="0" borderId="0" xfId="0" applyFont="1" applyAlignment="1">
      <alignment vertical="top"/>
    </xf>
    <xf numFmtId="49" fontId="0" fillId="0" borderId="13" xfId="0" applyNumberFormat="1" applyFont="1" applyBorder="1" applyAlignment="1">
      <alignment vertical="top" wrapText="1"/>
    </xf>
    <xf numFmtId="49" fontId="0" fillId="0" borderId="13" xfId="0" applyNumberFormat="1" applyBorder="1" applyAlignment="1">
      <alignment vertical="top" wrapText="1"/>
    </xf>
    <xf numFmtId="0" fontId="0" fillId="0" borderId="13" xfId="0" applyFont="1" applyBorder="1" applyAlignment="1">
      <alignment vertical="top" wrapText="1"/>
    </xf>
    <xf numFmtId="0" fontId="0" fillId="0" borderId="10" xfId="0" applyFont="1" applyBorder="1" applyAlignment="1">
      <alignment vertical="top" wrapText="1"/>
    </xf>
    <xf numFmtId="0" fontId="0" fillId="0" borderId="10" xfId="0" applyBorder="1" applyAlignment="1">
      <alignment vertical="top" wrapText="1"/>
    </xf>
    <xf numFmtId="0" fontId="1" fillId="0" borderId="10" xfId="0" applyFont="1" applyBorder="1" applyAlignment="1">
      <alignment vertical="top"/>
    </xf>
    <xf numFmtId="49" fontId="0" fillId="0" borderId="10" xfId="0" applyNumberFormat="1" applyBorder="1" applyAlignment="1">
      <alignment horizontal="left" vertical="top" wrapText="1"/>
    </xf>
    <xf numFmtId="49" fontId="0" fillId="0" borderId="14" xfId="0" applyNumberFormat="1" applyFont="1" applyBorder="1" applyAlignment="1">
      <alignment vertical="top"/>
    </xf>
    <xf numFmtId="0" fontId="3" fillId="0" borderId="0" xfId="0" applyFont="1" applyAlignment="1">
      <alignment horizontal="center" vertical="center"/>
    </xf>
    <xf numFmtId="0" fontId="5" fillId="0" borderId="0" xfId="0" applyFont="1" applyAlignment="1">
      <alignment horizontal="center" vertical="center"/>
    </xf>
    <xf numFmtId="49" fontId="0" fillId="0" borderId="13" xfId="0" applyNumberFormat="1" applyFont="1" applyBorder="1" applyAlignment="1">
      <alignment vertical="top"/>
    </xf>
    <xf numFmtId="4" fontId="1" fillId="0" borderId="13" xfId="0" applyNumberFormat="1" applyFont="1" applyBorder="1" applyAlignment="1">
      <alignment vertical="top"/>
    </xf>
    <xf numFmtId="49" fontId="0" fillId="0" borderId="15" xfId="0" applyNumberFormat="1" applyFont="1" applyBorder="1" applyAlignment="1">
      <alignment vertical="top"/>
    </xf>
    <xf numFmtId="4" fontId="1" fillId="0" borderId="16" xfId="0" applyNumberFormat="1" applyFont="1" applyBorder="1" applyAlignment="1">
      <alignment vertical="top"/>
    </xf>
    <xf numFmtId="49" fontId="0" fillId="0" borderId="17" xfId="0" applyNumberFormat="1" applyFont="1" applyBorder="1" applyAlignment="1">
      <alignment vertical="top"/>
    </xf>
    <xf numFmtId="49" fontId="0" fillId="0" borderId="18" xfId="0" applyNumberFormat="1" applyFont="1" applyBorder="1" applyAlignment="1">
      <alignment vertical="top"/>
    </xf>
    <xf numFmtId="49" fontId="1" fillId="0" borderId="15" xfId="0" applyNumberFormat="1" applyFont="1" applyBorder="1" applyAlignment="1">
      <alignment vertical="top" wrapText="1"/>
    </xf>
    <xf numFmtId="0" fontId="0" fillId="0" borderId="0" xfId="0" applyFont="1" applyBorder="1" applyAlignment="1">
      <alignment horizontal="justify" vertical="top"/>
    </xf>
    <xf numFmtId="0" fontId="0" fillId="0" borderId="0" xfId="0" applyFont="1" applyBorder="1" applyAlignment="1">
      <alignment vertical="top" wrapText="1"/>
    </xf>
    <xf numFmtId="49" fontId="0" fillId="0" borderId="15" xfId="0" applyNumberFormat="1" applyBorder="1" applyAlignment="1">
      <alignment vertical="top"/>
    </xf>
    <xf numFmtId="0" fontId="1" fillId="0" borderId="16" xfId="0" applyFont="1" applyBorder="1" applyAlignment="1">
      <alignment vertical="top"/>
    </xf>
    <xf numFmtId="49" fontId="0" fillId="0" borderId="19" xfId="0" applyNumberFormat="1" applyBorder="1" applyAlignment="1">
      <alignment vertical="top"/>
    </xf>
    <xf numFmtId="49" fontId="0" fillId="0" borderId="20" xfId="0" applyNumberFormat="1" applyBorder="1" applyAlignment="1">
      <alignment vertical="top" wrapText="1"/>
    </xf>
    <xf numFmtId="49" fontId="0" fillId="0" borderId="20" xfId="0" applyNumberFormat="1" applyFont="1" applyBorder="1" applyAlignment="1">
      <alignment vertical="top"/>
    </xf>
    <xf numFmtId="49" fontId="0" fillId="0" borderId="20" xfId="0" applyNumberFormat="1" applyFont="1" applyBorder="1" applyAlignment="1">
      <alignment vertical="top" wrapText="1"/>
    </xf>
    <xf numFmtId="0" fontId="1" fillId="0" borderId="20" xfId="0" applyFont="1" applyBorder="1" applyAlignment="1">
      <alignment vertical="top"/>
    </xf>
    <xf numFmtId="0" fontId="1" fillId="0" borderId="21" xfId="0" applyFont="1" applyBorder="1" applyAlignment="1">
      <alignment vertical="top"/>
    </xf>
    <xf numFmtId="4" fontId="1" fillId="24" borderId="13" xfId="0" applyNumberFormat="1" applyFont="1" applyFill="1" applyBorder="1" applyAlignment="1">
      <alignment vertical="top"/>
    </xf>
    <xf numFmtId="0" fontId="1" fillId="0" borderId="13" xfId="0" applyFont="1" applyBorder="1" applyAlignment="1">
      <alignment vertical="top"/>
    </xf>
    <xf numFmtId="0" fontId="1" fillId="0" borderId="22" xfId="0" applyFont="1" applyBorder="1" applyAlignment="1">
      <alignment vertical="top"/>
    </xf>
    <xf numFmtId="0" fontId="1" fillId="0" borderId="0" xfId="0" applyFont="1" applyAlignment="1">
      <alignment horizontal="center" vertical="center" wrapText="1"/>
    </xf>
    <xf numFmtId="49" fontId="0" fillId="0" borderId="14" xfId="0" applyNumberFormat="1" applyFont="1" applyBorder="1" applyAlignment="1">
      <alignment vertical="top" wrapText="1"/>
    </xf>
    <xf numFmtId="49" fontId="0" fillId="0" borderId="13" xfId="0" applyNumberFormat="1" applyBorder="1" applyAlignment="1">
      <alignment vertical="top"/>
    </xf>
    <xf numFmtId="0" fontId="3" fillId="0" borderId="0" xfId="0" applyFont="1" applyFill="1" applyAlignment="1">
      <alignment horizontal="center" vertical="top" wrapText="1"/>
    </xf>
    <xf numFmtId="0" fontId="3" fillId="0" borderId="0" xfId="0" applyFont="1" applyFill="1" applyAlignment="1">
      <alignment horizontal="left"/>
    </xf>
    <xf numFmtId="0" fontId="3" fillId="0" borderId="0" xfId="0" applyFont="1" applyFill="1" applyAlignment="1">
      <alignment horizontal="left" vertical="center"/>
    </xf>
    <xf numFmtId="0" fontId="5" fillId="0" borderId="0" xfId="0" applyFont="1" applyFill="1" applyAlignment="1">
      <alignment horizontal="left"/>
    </xf>
    <xf numFmtId="0" fontId="3" fillId="0" borderId="0" xfId="0" applyFont="1" applyFill="1" applyAlignment="1">
      <alignment vertical="center"/>
    </xf>
    <xf numFmtId="0" fontId="0" fillId="0" borderId="14" xfId="0" applyFont="1" applyBorder="1" applyAlignment="1">
      <alignment/>
    </xf>
    <xf numFmtId="4" fontId="1" fillId="0" borderId="13" xfId="0" applyNumberFormat="1" applyFont="1" applyBorder="1" applyAlignment="1">
      <alignment vertical="top"/>
    </xf>
    <xf numFmtId="4" fontId="1" fillId="0" borderId="10" xfId="0" applyNumberFormat="1" applyFont="1" applyBorder="1" applyAlignment="1">
      <alignment vertical="top"/>
    </xf>
    <xf numFmtId="4" fontId="1" fillId="0" borderId="16" xfId="0" applyNumberFormat="1" applyFont="1" applyBorder="1" applyAlignment="1">
      <alignment vertical="top"/>
    </xf>
    <xf numFmtId="3" fontId="1" fillId="2" borderId="23" xfId="0" applyNumberFormat="1" applyFont="1" applyFill="1" applyBorder="1" applyAlignment="1">
      <alignment vertical="top"/>
    </xf>
    <xf numFmtId="4" fontId="0" fillId="0" borderId="10" xfId="0" applyNumberFormat="1" applyFont="1" applyBorder="1" applyAlignment="1">
      <alignment vertical="top"/>
    </xf>
    <xf numFmtId="3" fontId="1" fillId="2" borderId="23" xfId="0" applyNumberFormat="1" applyFont="1" applyFill="1" applyBorder="1" applyAlignment="1">
      <alignment horizontal="right" vertical="top"/>
    </xf>
    <xf numFmtId="3" fontId="1" fillId="0" borderId="13" xfId="0" applyNumberFormat="1" applyFont="1" applyBorder="1" applyAlignment="1">
      <alignment vertical="top"/>
    </xf>
    <xf numFmtId="3" fontId="1" fillId="0" borderId="10" xfId="0" applyNumberFormat="1" applyFont="1" applyBorder="1" applyAlignment="1">
      <alignment vertical="top"/>
    </xf>
    <xf numFmtId="0" fontId="1" fillId="0" borderId="16" xfId="0" applyFont="1" applyBorder="1" applyAlignment="1">
      <alignment vertical="top"/>
    </xf>
    <xf numFmtId="4" fontId="0" fillId="0" borderId="13" xfId="0" applyNumberFormat="1" applyFont="1" applyBorder="1" applyAlignment="1">
      <alignment vertical="top"/>
    </xf>
    <xf numFmtId="3" fontId="1" fillId="2" borderId="24" xfId="0" applyNumberFormat="1" applyFont="1" applyFill="1" applyBorder="1" applyAlignment="1">
      <alignment vertical="top" wrapText="1"/>
    </xf>
    <xf numFmtId="49" fontId="4" fillId="0" borderId="10" xfId="0" applyNumberFormat="1" applyFont="1" applyBorder="1" applyAlignment="1">
      <alignment vertical="top" wrapText="1"/>
    </xf>
    <xf numFmtId="49" fontId="4" fillId="24" borderId="10" xfId="0" applyNumberFormat="1" applyFont="1" applyFill="1" applyBorder="1" applyAlignment="1">
      <alignment vertical="top" wrapText="1"/>
    </xf>
    <xf numFmtId="49" fontId="4" fillId="0" borderId="10" xfId="0" applyNumberFormat="1" applyFont="1" applyBorder="1" applyAlignment="1">
      <alignment vertical="top"/>
    </xf>
    <xf numFmtId="4" fontId="2" fillId="0" borderId="13" xfId="0" applyNumberFormat="1" applyFont="1" applyBorder="1" applyAlignment="1">
      <alignment vertical="top"/>
    </xf>
    <xf numFmtId="4" fontId="2" fillId="0" borderId="10" xfId="0" applyNumberFormat="1" applyFont="1" applyBorder="1" applyAlignment="1">
      <alignment vertical="top"/>
    </xf>
    <xf numFmtId="4" fontId="2" fillId="0" borderId="16" xfId="0" applyNumberFormat="1" applyFont="1" applyBorder="1" applyAlignment="1">
      <alignment vertical="top"/>
    </xf>
    <xf numFmtId="49" fontId="4" fillId="0" borderId="13" xfId="0" applyNumberFormat="1" applyFont="1" applyBorder="1" applyAlignment="1">
      <alignment vertical="top"/>
    </xf>
    <xf numFmtId="49" fontId="4" fillId="23" borderId="17" xfId="0" applyNumberFormat="1" applyFont="1" applyFill="1" applyBorder="1" applyAlignment="1">
      <alignment vertical="top"/>
    </xf>
    <xf numFmtId="49" fontId="4" fillId="23" borderId="10" xfId="0" applyNumberFormat="1" applyFont="1" applyFill="1" applyBorder="1" applyAlignment="1">
      <alignment vertical="top" wrapText="1"/>
    </xf>
    <xf numFmtId="49" fontId="4" fillId="23" borderId="10" xfId="0" applyNumberFormat="1" applyFont="1" applyFill="1" applyBorder="1" applyAlignment="1">
      <alignment vertical="top"/>
    </xf>
    <xf numFmtId="49" fontId="4" fillId="23" borderId="0" xfId="0" applyNumberFormat="1" applyFont="1" applyFill="1" applyBorder="1" applyAlignment="1">
      <alignment vertical="top" wrapText="1"/>
    </xf>
    <xf numFmtId="1" fontId="4" fillId="23" borderId="14" xfId="0" applyNumberFormat="1" applyFont="1" applyFill="1" applyBorder="1" applyAlignment="1">
      <alignment horizontal="right" vertical="distributed" wrapText="1"/>
    </xf>
    <xf numFmtId="4" fontId="2" fillId="23" borderId="23" xfId="0" applyNumberFormat="1" applyFont="1" applyFill="1" applyBorder="1" applyAlignment="1">
      <alignment vertical="top" wrapText="1"/>
    </xf>
    <xf numFmtId="4" fontId="2" fillId="23" borderId="13" xfId="0" applyNumberFormat="1" applyFont="1" applyFill="1" applyBorder="1" applyAlignment="1">
      <alignment vertical="top"/>
    </xf>
    <xf numFmtId="4" fontId="2" fillId="23" borderId="10" xfId="0" applyNumberFormat="1" applyFont="1" applyFill="1" applyBorder="1" applyAlignment="1">
      <alignment vertical="top"/>
    </xf>
    <xf numFmtId="4" fontId="2" fillId="23" borderId="16" xfId="0" applyNumberFormat="1" applyFont="1" applyFill="1" applyBorder="1" applyAlignment="1">
      <alignment vertical="top"/>
    </xf>
    <xf numFmtId="4" fontId="2" fillId="23" borderId="14" xfId="0" applyNumberFormat="1" applyFont="1" applyFill="1" applyBorder="1" applyAlignment="1">
      <alignment vertical="top"/>
    </xf>
    <xf numFmtId="4" fontId="2" fillId="23" borderId="15" xfId="0" applyNumberFormat="1" applyFont="1" applyFill="1" applyBorder="1" applyAlignment="1">
      <alignment vertical="top"/>
    </xf>
    <xf numFmtId="3" fontId="4" fillId="23" borderId="10" xfId="0" applyNumberFormat="1" applyFont="1" applyFill="1" applyBorder="1" applyAlignment="1">
      <alignment vertical="top" wrapText="1"/>
    </xf>
    <xf numFmtId="0" fontId="4" fillId="23" borderId="10" xfId="0" applyNumberFormat="1" applyFont="1" applyFill="1" applyBorder="1" applyAlignment="1">
      <alignment vertical="top" wrapText="1"/>
    </xf>
    <xf numFmtId="3" fontId="4" fillId="23" borderId="16" xfId="0" applyNumberFormat="1" applyFont="1" applyFill="1" applyBorder="1" applyAlignment="1">
      <alignment vertical="top" wrapText="1"/>
    </xf>
    <xf numFmtId="49" fontId="4" fillId="23" borderId="13" xfId="0" applyNumberFormat="1" applyFont="1" applyFill="1" applyBorder="1" applyAlignment="1">
      <alignment vertical="top"/>
    </xf>
    <xf numFmtId="0" fontId="0" fillId="0" borderId="10" xfId="0" applyFont="1" applyBorder="1" applyAlignment="1">
      <alignment vertical="top" wrapText="1"/>
    </xf>
    <xf numFmtId="49" fontId="8" fillId="0" borderId="10" xfId="0" applyNumberFormat="1" applyFont="1" applyBorder="1" applyAlignment="1">
      <alignment vertical="top" wrapText="1"/>
    </xf>
    <xf numFmtId="49" fontId="0" fillId="0" borderId="11" xfId="0" applyNumberFormat="1" applyFont="1" applyBorder="1" applyAlignment="1">
      <alignment vertical="top"/>
    </xf>
    <xf numFmtId="49" fontId="4" fillId="0" borderId="13" xfId="0" applyNumberFormat="1" applyFont="1" applyBorder="1" applyAlignment="1">
      <alignment vertical="top" wrapText="1"/>
    </xf>
    <xf numFmtId="49" fontId="4" fillId="0" borderId="15" xfId="0" applyNumberFormat="1" applyFont="1" applyBorder="1" applyAlignment="1">
      <alignment vertical="top"/>
    </xf>
    <xf numFmtId="49" fontId="4" fillId="0" borderId="14" xfId="0" applyNumberFormat="1" applyFont="1" applyBorder="1" applyAlignment="1">
      <alignment vertical="top"/>
    </xf>
    <xf numFmtId="0" fontId="4" fillId="0" borderId="0" xfId="0" applyFont="1" applyAlignment="1">
      <alignment horizontal="left"/>
    </xf>
    <xf numFmtId="0" fontId="4" fillId="0" borderId="0" xfId="0" applyFont="1" applyAlignment="1">
      <alignment/>
    </xf>
    <xf numFmtId="0" fontId="4" fillId="24" borderId="0" xfId="0" applyFont="1" applyFill="1" applyBorder="1" applyAlignment="1">
      <alignment horizontal="justify" vertical="top"/>
    </xf>
    <xf numFmtId="0" fontId="4" fillId="24" borderId="0" xfId="0" applyFont="1" applyFill="1" applyAlignment="1">
      <alignment horizontal="left"/>
    </xf>
    <xf numFmtId="49" fontId="0" fillId="0" borderId="16" xfId="0" applyNumberFormat="1" applyFont="1" applyBorder="1" applyAlignment="1">
      <alignment vertical="top" wrapText="1"/>
    </xf>
    <xf numFmtId="1" fontId="1" fillId="5" borderId="25" xfId="0" applyNumberFormat="1" applyFont="1" applyFill="1" applyBorder="1" applyAlignment="1">
      <alignment horizontal="center" vertical="center" wrapText="1"/>
    </xf>
    <xf numFmtId="1" fontId="1" fillId="2" borderId="26" xfId="0" applyNumberFormat="1" applyFont="1" applyFill="1" applyBorder="1" applyAlignment="1">
      <alignment horizontal="center" vertical="center"/>
    </xf>
    <xf numFmtId="1" fontId="0" fillId="0" borderId="26" xfId="0" applyNumberFormat="1" applyFont="1" applyBorder="1" applyAlignment="1">
      <alignment horizontal="right" vertical="distributed" wrapText="1"/>
    </xf>
    <xf numFmtId="1" fontId="0" fillId="0" borderId="26" xfId="0" applyNumberFormat="1" applyFont="1" applyBorder="1" applyAlignment="1">
      <alignment horizontal="right" wrapText="1"/>
    </xf>
    <xf numFmtId="1" fontId="0" fillId="0" borderId="26" xfId="0" applyNumberFormat="1" applyFont="1" applyBorder="1" applyAlignment="1">
      <alignment horizontal="right" vertical="distributed"/>
    </xf>
    <xf numFmtId="1" fontId="4" fillId="0" borderId="26" xfId="0" applyNumberFormat="1" applyFont="1" applyBorder="1" applyAlignment="1">
      <alignment horizontal="right" vertical="distributed" wrapText="1"/>
    </xf>
    <xf numFmtId="1" fontId="4" fillId="0" borderId="26" xfId="0" applyNumberFormat="1" applyFont="1" applyBorder="1" applyAlignment="1">
      <alignment horizontal="right" vertical="distributed"/>
    </xf>
    <xf numFmtId="3" fontId="1" fillId="0" borderId="26" xfId="0" applyNumberFormat="1" applyFont="1" applyBorder="1" applyAlignment="1">
      <alignment/>
    </xf>
    <xf numFmtId="1" fontId="0" fillId="0" borderId="27" xfId="0" applyNumberFormat="1" applyFont="1" applyBorder="1" applyAlignment="1">
      <alignment horizontal="right" vertical="distributed"/>
    </xf>
    <xf numFmtId="49" fontId="4" fillId="0" borderId="16" xfId="0" applyNumberFormat="1" applyFont="1" applyBorder="1" applyAlignment="1">
      <alignment vertical="top" wrapText="1"/>
    </xf>
    <xf numFmtId="49" fontId="0" fillId="0" borderId="16" xfId="0" applyNumberFormat="1" applyFont="1" applyBorder="1" applyAlignment="1">
      <alignment vertical="top"/>
    </xf>
    <xf numFmtId="49" fontId="0" fillId="0" borderId="16" xfId="0" applyNumberFormat="1" applyBorder="1" applyAlignment="1">
      <alignment vertical="top" wrapText="1"/>
    </xf>
    <xf numFmtId="0" fontId="0" fillId="0" borderId="28" xfId="0" applyFont="1" applyBorder="1" applyAlignment="1">
      <alignment vertical="top" wrapText="1"/>
    </xf>
    <xf numFmtId="0" fontId="0" fillId="0" borderId="28" xfId="0" applyFont="1" applyBorder="1" applyAlignment="1">
      <alignment vertical="top" wrapText="1"/>
    </xf>
    <xf numFmtId="49" fontId="0" fillId="0" borderId="16" xfId="0" applyNumberFormat="1" applyBorder="1" applyAlignment="1">
      <alignment vertical="top"/>
    </xf>
    <xf numFmtId="49" fontId="0" fillId="0" borderId="22" xfId="0" applyNumberFormat="1" applyFont="1" applyBorder="1" applyAlignment="1">
      <alignment vertical="top"/>
    </xf>
    <xf numFmtId="49" fontId="0" fillId="0" borderId="21" xfId="0" applyNumberFormat="1" applyFont="1" applyBorder="1" applyAlignment="1">
      <alignment vertical="top"/>
    </xf>
    <xf numFmtId="49" fontId="1" fillId="5" borderId="29" xfId="0" applyNumberFormat="1" applyFont="1" applyFill="1" applyBorder="1" applyAlignment="1">
      <alignment horizontal="center" vertical="center" wrapText="1"/>
    </xf>
    <xf numFmtId="49" fontId="1" fillId="5" borderId="30" xfId="0" applyNumberFormat="1" applyFont="1" applyFill="1" applyBorder="1" applyAlignment="1">
      <alignment horizontal="center" vertical="center" wrapText="1"/>
    </xf>
    <xf numFmtId="49" fontId="1" fillId="5" borderId="31" xfId="0" applyNumberFormat="1" applyFont="1" applyFill="1" applyBorder="1" applyAlignment="1">
      <alignment horizontal="center" vertical="center" wrapText="1"/>
    </xf>
    <xf numFmtId="49" fontId="0" fillId="24" borderId="11" xfId="0" applyNumberFormat="1" applyFont="1" applyFill="1" applyBorder="1" applyAlignment="1">
      <alignment vertical="top" wrapText="1"/>
    </xf>
    <xf numFmtId="49" fontId="0" fillId="0" borderId="32" xfId="0" applyNumberFormat="1" applyFont="1" applyBorder="1" applyAlignment="1">
      <alignment vertical="top" wrapText="1"/>
    </xf>
    <xf numFmtId="49" fontId="0" fillId="0" borderId="33" xfId="0" applyNumberFormat="1" applyFont="1" applyBorder="1" applyAlignment="1">
      <alignment vertical="top" wrapText="1"/>
    </xf>
    <xf numFmtId="49" fontId="0" fillId="0" borderId="34" xfId="0" applyNumberFormat="1" applyFont="1" applyBorder="1" applyAlignment="1">
      <alignment vertical="top"/>
    </xf>
    <xf numFmtId="49" fontId="0" fillId="0" borderId="35" xfId="0" applyNumberFormat="1" applyFont="1" applyBorder="1" applyAlignment="1">
      <alignment vertical="top" wrapText="1"/>
    </xf>
    <xf numFmtId="49" fontId="0" fillId="0" borderId="12" xfId="0" applyNumberFormat="1" applyFont="1" applyBorder="1" applyAlignment="1">
      <alignment vertical="top"/>
    </xf>
    <xf numFmtId="49" fontId="4" fillId="0" borderId="36" xfId="0" applyNumberFormat="1" applyFont="1" applyBorder="1" applyAlignment="1">
      <alignment vertical="top" wrapText="1"/>
    </xf>
    <xf numFmtId="49" fontId="0" fillId="0" borderId="35" xfId="0" applyNumberFormat="1" applyFont="1" applyBorder="1" applyAlignment="1">
      <alignment vertical="top" wrapText="1"/>
    </xf>
    <xf numFmtId="49" fontId="4" fillId="0" borderId="32" xfId="0" applyNumberFormat="1" applyFont="1" applyBorder="1" applyAlignment="1">
      <alignment vertical="top"/>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40" xfId="0" applyFont="1" applyFill="1" applyBorder="1" applyAlignment="1">
      <alignment horizontal="center" vertical="center"/>
    </xf>
    <xf numFmtId="4" fontId="1" fillId="2" borderId="41" xfId="0" applyNumberFormat="1" applyFont="1" applyFill="1" applyBorder="1" applyAlignment="1">
      <alignment horizontal="center" vertical="center" wrapText="1"/>
    </xf>
    <xf numFmtId="4" fontId="1" fillId="2" borderId="42" xfId="0" applyNumberFormat="1" applyFont="1" applyFill="1" applyBorder="1" applyAlignment="1">
      <alignment horizontal="center" vertical="center" wrapText="1"/>
    </xf>
    <xf numFmtId="4" fontId="1" fillId="2" borderId="29" xfId="0" applyNumberFormat="1" applyFont="1" applyFill="1" applyBorder="1" applyAlignment="1">
      <alignment horizontal="center" vertical="center" wrapText="1"/>
    </xf>
    <xf numFmtId="4" fontId="1" fillId="2" borderId="43"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4" fontId="1" fillId="2" borderId="44" xfId="0" applyNumberFormat="1" applyFont="1" applyFill="1" applyBorder="1" applyAlignment="1">
      <alignment horizontal="center" vertical="center" wrapText="1"/>
    </xf>
    <xf numFmtId="4" fontId="1" fillId="24" borderId="32" xfId="0" applyNumberFormat="1" applyFont="1" applyFill="1" applyBorder="1" applyAlignment="1">
      <alignment vertical="top"/>
    </xf>
    <xf numFmtId="4" fontId="1" fillId="0" borderId="11" xfId="0" applyNumberFormat="1" applyFont="1" applyBorder="1" applyAlignment="1">
      <alignment vertical="top"/>
    </xf>
    <xf numFmtId="4" fontId="1" fillId="0" borderId="33" xfId="0" applyNumberFormat="1" applyFont="1" applyBorder="1" applyAlignment="1">
      <alignment vertical="top"/>
    </xf>
    <xf numFmtId="49" fontId="0" fillId="0" borderId="32" xfId="0" applyNumberFormat="1" applyFont="1" applyBorder="1" applyAlignment="1">
      <alignment vertical="top"/>
    </xf>
    <xf numFmtId="49" fontId="0" fillId="0" borderId="45" xfId="0" applyNumberFormat="1" applyFont="1" applyBorder="1" applyAlignment="1">
      <alignment vertical="top"/>
    </xf>
    <xf numFmtId="4" fontId="3" fillId="8" borderId="42" xfId="0" applyNumberFormat="1" applyFont="1" applyFill="1" applyBorder="1" applyAlignment="1">
      <alignment vertical="top"/>
    </xf>
    <xf numFmtId="4" fontId="3" fillId="8" borderId="29" xfId="0" applyNumberFormat="1" applyFont="1" applyFill="1" applyBorder="1" applyAlignment="1">
      <alignment vertical="top"/>
    </xf>
    <xf numFmtId="4" fontId="3" fillId="8" borderId="43" xfId="0" applyNumberFormat="1" applyFont="1" applyFill="1" applyBorder="1" applyAlignment="1">
      <alignment vertical="top"/>
    </xf>
    <xf numFmtId="4" fontId="3" fillId="8" borderId="41" xfId="0" applyNumberFormat="1" applyFont="1" applyFill="1" applyBorder="1" applyAlignment="1">
      <alignment vertical="top"/>
    </xf>
    <xf numFmtId="0" fontId="5" fillId="8" borderId="46" xfId="0" applyFont="1" applyFill="1" applyBorder="1" applyAlignment="1">
      <alignment vertical="justify"/>
    </xf>
    <xf numFmtId="49" fontId="1" fillId="5" borderId="38" xfId="0" applyNumberFormat="1" applyFont="1" applyFill="1" applyBorder="1" applyAlignment="1">
      <alignment horizontal="center" vertical="center" wrapText="1"/>
    </xf>
    <xf numFmtId="49" fontId="1" fillId="5" borderId="39" xfId="0" applyNumberFormat="1" applyFont="1" applyFill="1" applyBorder="1" applyAlignment="1">
      <alignment horizontal="center" vertical="center" wrapText="1"/>
    </xf>
    <xf numFmtId="49" fontId="1" fillId="5" borderId="47" xfId="0" applyNumberFormat="1" applyFont="1" applyFill="1" applyBorder="1" applyAlignment="1">
      <alignment horizontal="center" vertical="center" wrapText="1"/>
    </xf>
    <xf numFmtId="49" fontId="0" fillId="0" borderId="48" xfId="0" applyNumberFormat="1" applyFont="1" applyBorder="1" applyAlignment="1">
      <alignment vertical="top"/>
    </xf>
    <xf numFmtId="1" fontId="1" fillId="2" borderId="49" xfId="0" applyNumberFormat="1" applyFont="1" applyFill="1" applyBorder="1" applyAlignment="1">
      <alignment horizontal="center" vertical="center"/>
    </xf>
    <xf numFmtId="4" fontId="1" fillId="2" borderId="24" xfId="0" applyNumberFormat="1" applyFont="1" applyFill="1" applyBorder="1" applyAlignment="1">
      <alignment horizontal="center" vertical="center" wrapText="1"/>
    </xf>
    <xf numFmtId="4" fontId="1" fillId="2" borderId="50" xfId="0" applyNumberFormat="1" applyFont="1" applyFill="1" applyBorder="1" applyAlignment="1">
      <alignment horizontal="center" vertical="center" wrapText="1"/>
    </xf>
    <xf numFmtId="4" fontId="1" fillId="2" borderId="39" xfId="0" applyNumberFormat="1" applyFont="1" applyFill="1" applyBorder="1" applyAlignment="1">
      <alignment horizontal="center" vertical="center" wrapText="1"/>
    </xf>
    <xf numFmtId="4" fontId="1" fillId="2" borderId="51" xfId="0" applyNumberFormat="1" applyFont="1" applyFill="1" applyBorder="1" applyAlignment="1">
      <alignment horizontal="center" vertical="center" wrapText="1"/>
    </xf>
    <xf numFmtId="4" fontId="1" fillId="2" borderId="38" xfId="0" applyNumberFormat="1" applyFont="1" applyFill="1" applyBorder="1" applyAlignment="1">
      <alignment horizontal="center" vertical="center" wrapText="1"/>
    </xf>
    <xf numFmtId="4" fontId="1" fillId="2" borderId="47" xfId="0" applyNumberFormat="1" applyFont="1" applyFill="1" applyBorder="1" applyAlignment="1">
      <alignment horizontal="center" vertical="center" wrapText="1"/>
    </xf>
    <xf numFmtId="1" fontId="0" fillId="0" borderId="52" xfId="0" applyNumberFormat="1" applyFont="1" applyBorder="1" applyAlignment="1">
      <alignment horizontal="right" vertical="distributed" wrapText="1"/>
    </xf>
    <xf numFmtId="1" fontId="0" fillId="0" borderId="49" xfId="0" applyNumberFormat="1" applyFont="1" applyBorder="1" applyAlignment="1">
      <alignment horizontal="right" vertical="distributed" wrapText="1"/>
    </xf>
    <xf numFmtId="4" fontId="1" fillId="0" borderId="36" xfId="0" applyNumberFormat="1" applyFont="1" applyBorder="1" applyAlignment="1">
      <alignment vertical="top"/>
    </xf>
    <xf numFmtId="4" fontId="1" fillId="0" borderId="12" xfId="0" applyNumberFormat="1" applyFont="1" applyBorder="1" applyAlignment="1">
      <alignment vertical="top"/>
    </xf>
    <xf numFmtId="4" fontId="1" fillId="0" borderId="53" xfId="0" applyNumberFormat="1" applyFont="1" applyBorder="1" applyAlignment="1">
      <alignment vertical="top"/>
    </xf>
    <xf numFmtId="49" fontId="0" fillId="0" borderId="36" xfId="0" applyNumberFormat="1" applyFont="1" applyBorder="1" applyAlignment="1">
      <alignment vertical="top" wrapText="1"/>
    </xf>
    <xf numFmtId="49" fontId="0" fillId="0" borderId="54" xfId="0" applyNumberFormat="1" applyFont="1" applyBorder="1" applyAlignment="1">
      <alignment vertical="top" wrapText="1"/>
    </xf>
    <xf numFmtId="4" fontId="1" fillId="0" borderId="32" xfId="0" applyNumberFormat="1" applyFont="1" applyBorder="1" applyAlignment="1">
      <alignment vertical="top"/>
    </xf>
    <xf numFmtId="4" fontId="2" fillId="0" borderId="11" xfId="0" applyNumberFormat="1" applyFont="1" applyBorder="1" applyAlignment="1">
      <alignment vertical="top"/>
    </xf>
    <xf numFmtId="4" fontId="2" fillId="0" borderId="33" xfId="0" applyNumberFormat="1" applyFont="1" applyBorder="1" applyAlignment="1">
      <alignment vertical="top"/>
    </xf>
    <xf numFmtId="0" fontId="3" fillId="8" borderId="46" xfId="0" applyFont="1" applyFill="1" applyBorder="1" applyAlignment="1">
      <alignment vertical="top"/>
    </xf>
    <xf numFmtId="4" fontId="3" fillId="8" borderId="30" xfId="0" applyNumberFormat="1" applyFont="1" applyFill="1" applyBorder="1" applyAlignment="1">
      <alignment vertical="top"/>
    </xf>
    <xf numFmtId="4" fontId="3" fillId="8" borderId="31" xfId="0" applyNumberFormat="1" applyFont="1" applyFill="1" applyBorder="1" applyAlignment="1">
      <alignment vertical="top"/>
    </xf>
    <xf numFmtId="4" fontId="3" fillId="8" borderId="44" xfId="0" applyNumberFormat="1" applyFont="1" applyFill="1" applyBorder="1" applyAlignment="1">
      <alignment vertical="top"/>
    </xf>
    <xf numFmtId="49" fontId="4" fillId="24" borderId="18" xfId="0" applyNumberFormat="1" applyFont="1" applyFill="1" applyBorder="1" applyAlignment="1">
      <alignment vertical="top"/>
    </xf>
    <xf numFmtId="49" fontId="4" fillId="24" borderId="12" xfId="0" applyNumberFormat="1" applyFont="1" applyFill="1" applyBorder="1" applyAlignment="1">
      <alignment vertical="top" wrapText="1"/>
    </xf>
    <xf numFmtId="49" fontId="4" fillId="24" borderId="12" xfId="0" applyNumberFormat="1" applyFont="1" applyFill="1" applyBorder="1" applyAlignment="1">
      <alignment vertical="top"/>
    </xf>
    <xf numFmtId="49" fontId="4" fillId="24" borderId="36" xfId="0" applyNumberFormat="1" applyFont="1" applyFill="1" applyBorder="1" applyAlignment="1">
      <alignment vertical="top"/>
    </xf>
    <xf numFmtId="1" fontId="4" fillId="24" borderId="49" xfId="0" applyNumberFormat="1" applyFont="1" applyFill="1" applyBorder="1" applyAlignment="1">
      <alignment horizontal="right" vertical="distributed" wrapText="1"/>
    </xf>
    <xf numFmtId="4" fontId="2" fillId="24" borderId="36" xfId="0" applyNumberFormat="1" applyFont="1" applyFill="1" applyBorder="1" applyAlignment="1">
      <alignment vertical="top" wrapText="1"/>
    </xf>
    <xf numFmtId="4" fontId="2" fillId="24" borderId="12" xfId="0" applyNumberFormat="1" applyFont="1" applyFill="1" applyBorder="1" applyAlignment="1">
      <alignment vertical="top"/>
    </xf>
    <xf numFmtId="4" fontId="2" fillId="24" borderId="53" xfId="0" applyNumberFormat="1" applyFont="1" applyFill="1" applyBorder="1" applyAlignment="1">
      <alignment vertical="top"/>
    </xf>
    <xf numFmtId="49" fontId="4" fillId="24" borderId="54" xfId="0" applyNumberFormat="1" applyFont="1" applyFill="1" applyBorder="1" applyAlignment="1">
      <alignment vertical="top"/>
    </xf>
    <xf numFmtId="49" fontId="0" fillId="0" borderId="45" xfId="0" applyNumberFormat="1" applyFont="1" applyBorder="1" applyAlignment="1">
      <alignment vertical="top" wrapText="1"/>
    </xf>
    <xf numFmtId="49" fontId="0" fillId="0" borderId="36" xfId="0" applyNumberFormat="1" applyFont="1" applyBorder="1" applyAlignment="1">
      <alignment vertical="top"/>
    </xf>
    <xf numFmtId="49" fontId="0" fillId="0" borderId="53" xfId="0" applyNumberFormat="1" applyFont="1" applyBorder="1" applyAlignment="1">
      <alignment vertical="top" wrapText="1"/>
    </xf>
    <xf numFmtId="4" fontId="1" fillId="0" borderId="36" xfId="0" applyNumberFormat="1" applyFont="1" applyBorder="1" applyAlignment="1">
      <alignment vertical="top" wrapText="1"/>
    </xf>
    <xf numFmtId="4" fontId="1" fillId="0" borderId="45" xfId="0" applyNumberFormat="1" applyFont="1" applyBorder="1" applyAlignment="1">
      <alignment vertical="top"/>
    </xf>
    <xf numFmtId="49" fontId="0" fillId="0" borderId="53" xfId="0" applyNumberFormat="1" applyFont="1" applyBorder="1" applyAlignment="1">
      <alignment vertical="top"/>
    </xf>
    <xf numFmtId="1" fontId="0" fillId="0" borderId="49" xfId="0" applyNumberFormat="1" applyFont="1" applyBorder="1" applyAlignment="1">
      <alignment horizontal="right" vertical="distributed"/>
    </xf>
    <xf numFmtId="0" fontId="3" fillId="8" borderId="55" xfId="0" applyFont="1" applyFill="1" applyBorder="1" applyAlignment="1">
      <alignment vertical="top"/>
    </xf>
    <xf numFmtId="0" fontId="0" fillId="8" borderId="46" xfId="0" applyFill="1" applyBorder="1" applyAlignment="1">
      <alignment vertical="top"/>
    </xf>
    <xf numFmtId="0" fontId="0" fillId="8" borderId="43" xfId="0" applyFill="1" applyBorder="1" applyAlignment="1">
      <alignment vertical="top"/>
    </xf>
    <xf numFmtId="1" fontId="3" fillId="2" borderId="46" xfId="0" applyNumberFormat="1" applyFont="1" applyFill="1" applyBorder="1" applyAlignment="1">
      <alignment horizontal="center" vertical="center"/>
    </xf>
    <xf numFmtId="4" fontId="3" fillId="2" borderId="41" xfId="0" applyNumberFormat="1" applyFont="1" applyFill="1" applyBorder="1" applyAlignment="1">
      <alignment horizontal="center" vertical="center" wrapText="1"/>
    </xf>
    <xf numFmtId="4" fontId="3" fillId="2" borderId="30" xfId="0" applyNumberFormat="1" applyFont="1" applyFill="1" applyBorder="1" applyAlignment="1">
      <alignment horizontal="center" vertical="center" wrapText="1"/>
    </xf>
    <xf numFmtId="4" fontId="3" fillId="2" borderId="29" xfId="0" applyNumberFormat="1" applyFont="1" applyFill="1" applyBorder="1" applyAlignment="1">
      <alignment horizontal="center" vertical="center" wrapText="1"/>
    </xf>
    <xf numFmtId="4" fontId="3" fillId="2" borderId="44" xfId="0" applyNumberFormat="1" applyFont="1" applyFill="1" applyBorder="1" applyAlignment="1">
      <alignment horizontal="center" vertical="center" wrapText="1"/>
    </xf>
    <xf numFmtId="49" fontId="0" fillId="24" borderId="34" xfId="0" applyNumberFormat="1" applyFont="1" applyFill="1" applyBorder="1" applyAlignment="1">
      <alignment vertical="top"/>
    </xf>
    <xf numFmtId="0" fontId="4" fillId="24" borderId="35" xfId="0" applyFont="1" applyFill="1" applyBorder="1" applyAlignment="1">
      <alignment vertical="top" wrapText="1"/>
    </xf>
    <xf numFmtId="49" fontId="0" fillId="24" borderId="35" xfId="0" applyNumberFormat="1" applyFont="1" applyFill="1" applyBorder="1" applyAlignment="1">
      <alignment vertical="top"/>
    </xf>
    <xf numFmtId="49" fontId="0" fillId="24" borderId="56" xfId="0" applyNumberFormat="1" applyFont="1" applyFill="1" applyBorder="1" applyAlignment="1">
      <alignment vertical="top"/>
    </xf>
    <xf numFmtId="49" fontId="0" fillId="24" borderId="35" xfId="0" applyNumberFormat="1" applyFont="1" applyFill="1" applyBorder="1" applyAlignment="1">
      <alignment vertical="top" wrapText="1"/>
    </xf>
    <xf numFmtId="49" fontId="0" fillId="24" borderId="57" xfId="0" applyNumberFormat="1" applyFont="1" applyFill="1" applyBorder="1" applyAlignment="1">
      <alignment vertical="top" wrapText="1"/>
    </xf>
    <xf numFmtId="1" fontId="0" fillId="24" borderId="0" xfId="0" applyNumberFormat="1" applyFont="1" applyFill="1" applyBorder="1" applyAlignment="1">
      <alignment horizontal="right" vertical="distributed" wrapText="1"/>
    </xf>
    <xf numFmtId="4" fontId="1" fillId="24" borderId="56" xfId="0" applyNumberFormat="1" applyFont="1" applyFill="1" applyBorder="1" applyAlignment="1">
      <alignment vertical="top"/>
    </xf>
    <xf numFmtId="4" fontId="1" fillId="24" borderId="35" xfId="0" applyNumberFormat="1" applyFont="1" applyFill="1" applyBorder="1" applyAlignment="1">
      <alignment vertical="top"/>
    </xf>
    <xf numFmtId="4" fontId="1" fillId="24" borderId="57" xfId="0" applyNumberFormat="1" applyFont="1" applyFill="1" applyBorder="1" applyAlignment="1">
      <alignment vertical="top"/>
    </xf>
    <xf numFmtId="49" fontId="0" fillId="24" borderId="56" xfId="0" applyNumberFormat="1" applyFont="1" applyFill="1" applyBorder="1" applyAlignment="1">
      <alignment vertical="top" wrapText="1"/>
    </xf>
    <xf numFmtId="3" fontId="0" fillId="24" borderId="35" xfId="0" applyNumberFormat="1" applyFont="1" applyFill="1" applyBorder="1" applyAlignment="1">
      <alignment vertical="top" wrapText="1"/>
    </xf>
    <xf numFmtId="49" fontId="0" fillId="24" borderId="58" xfId="0" applyNumberFormat="1" applyFont="1" applyFill="1" applyBorder="1" applyAlignment="1">
      <alignment vertical="top" wrapText="1"/>
    </xf>
    <xf numFmtId="49" fontId="0" fillId="0" borderId="11" xfId="0" applyNumberFormat="1" applyFont="1" applyBorder="1" applyAlignment="1">
      <alignment vertical="top" wrapText="1"/>
    </xf>
    <xf numFmtId="0" fontId="3" fillId="8" borderId="31" xfId="0" applyFont="1" applyFill="1" applyBorder="1" applyAlignment="1">
      <alignment vertical="top"/>
    </xf>
    <xf numFmtId="0" fontId="3" fillId="8" borderId="30" xfId="0" applyFont="1" applyFill="1" applyBorder="1" applyAlignment="1">
      <alignment vertical="top"/>
    </xf>
    <xf numFmtId="0" fontId="3" fillId="8" borderId="29" xfId="0" applyFont="1" applyFill="1" applyBorder="1" applyAlignment="1">
      <alignment vertical="top"/>
    </xf>
    <xf numFmtId="0" fontId="3" fillId="8" borderId="44" xfId="0" applyFont="1" applyFill="1" applyBorder="1" applyAlignment="1">
      <alignment vertical="top"/>
    </xf>
    <xf numFmtId="49" fontId="1" fillId="0" borderId="18" xfId="0" applyNumberFormat="1" applyFont="1" applyBorder="1" applyAlignment="1">
      <alignment vertical="top" wrapText="1"/>
    </xf>
    <xf numFmtId="0" fontId="0" fillId="0" borderId="12" xfId="0" applyBorder="1" applyAlignment="1">
      <alignment vertical="top" wrapText="1"/>
    </xf>
    <xf numFmtId="49" fontId="0" fillId="0" borderId="36" xfId="0" applyNumberFormat="1" applyBorder="1" applyAlignment="1">
      <alignment vertical="top"/>
    </xf>
    <xf numFmtId="49" fontId="8" fillId="0" borderId="36" xfId="0" applyNumberFormat="1" applyFont="1" applyBorder="1" applyAlignment="1">
      <alignment vertical="top" wrapText="1"/>
    </xf>
    <xf numFmtId="49" fontId="0" fillId="0" borderId="12" xfId="0" applyNumberFormat="1" applyBorder="1" applyAlignment="1">
      <alignment vertical="top"/>
    </xf>
    <xf numFmtId="49" fontId="0" fillId="0" borderId="53" xfId="0" applyNumberFormat="1" applyBorder="1" applyAlignment="1">
      <alignment vertical="top" wrapText="1"/>
    </xf>
    <xf numFmtId="3" fontId="1" fillId="2" borderId="59" xfId="0" applyNumberFormat="1" applyFont="1" applyFill="1" applyBorder="1" applyAlignment="1">
      <alignment horizontal="right" vertical="top"/>
    </xf>
    <xf numFmtId="4" fontId="1" fillId="0" borderId="36" xfId="0" applyNumberFormat="1" applyFont="1" applyBorder="1" applyAlignment="1">
      <alignment vertical="top"/>
    </xf>
    <xf numFmtId="4" fontId="1" fillId="0" borderId="12" xfId="0" applyNumberFormat="1" applyFont="1" applyBorder="1" applyAlignment="1">
      <alignment vertical="top"/>
    </xf>
    <xf numFmtId="4" fontId="1" fillId="0" borderId="53" xfId="0" applyNumberFormat="1" applyFont="1" applyBorder="1" applyAlignment="1">
      <alignment vertical="top"/>
    </xf>
    <xf numFmtId="49" fontId="0" fillId="0" borderId="36" xfId="0" applyNumberFormat="1" applyBorder="1" applyAlignment="1">
      <alignment vertical="top" wrapText="1"/>
    </xf>
    <xf numFmtId="49" fontId="0" fillId="0" borderId="12" xfId="0" applyNumberFormat="1" applyBorder="1" applyAlignment="1">
      <alignment vertical="top" wrapText="1"/>
    </xf>
    <xf numFmtId="49" fontId="1" fillId="0" borderId="17" xfId="0" applyNumberFormat="1" applyFont="1" applyBorder="1" applyAlignment="1">
      <alignment vertical="top" wrapText="1"/>
    </xf>
    <xf numFmtId="0" fontId="0" fillId="0" borderId="11" xfId="0" applyBorder="1" applyAlignment="1">
      <alignment vertical="top" wrapText="1"/>
    </xf>
    <xf numFmtId="49" fontId="0" fillId="0" borderId="11" xfId="0" applyNumberFormat="1" applyBorder="1" applyAlignment="1">
      <alignment vertical="top" wrapText="1"/>
    </xf>
    <xf numFmtId="49" fontId="0" fillId="0" borderId="11" xfId="0" applyNumberFormat="1" applyBorder="1" applyAlignment="1">
      <alignment vertical="top"/>
    </xf>
    <xf numFmtId="49" fontId="0" fillId="0" borderId="33" xfId="0" applyNumberFormat="1" applyFont="1" applyBorder="1" applyAlignment="1">
      <alignment vertical="top"/>
    </xf>
    <xf numFmtId="1" fontId="0" fillId="0" borderId="52" xfId="0" applyNumberFormat="1" applyFont="1" applyBorder="1" applyAlignment="1">
      <alignment horizontal="right" vertical="distributed"/>
    </xf>
    <xf numFmtId="3" fontId="1" fillId="2" borderId="60" xfId="0" applyNumberFormat="1" applyFont="1" applyFill="1" applyBorder="1" applyAlignment="1">
      <alignment horizontal="right" vertical="top"/>
    </xf>
    <xf numFmtId="4" fontId="1" fillId="0" borderId="32" xfId="0" applyNumberFormat="1" applyFont="1" applyBorder="1" applyAlignment="1">
      <alignment vertical="top"/>
    </xf>
    <xf numFmtId="4" fontId="1" fillId="0" borderId="11" xfId="0" applyNumberFormat="1" applyFont="1" applyBorder="1" applyAlignment="1">
      <alignment vertical="top"/>
    </xf>
    <xf numFmtId="4" fontId="1" fillId="0" borderId="33" xfId="0" applyNumberFormat="1" applyFont="1" applyBorder="1" applyAlignment="1">
      <alignment vertical="top"/>
    </xf>
    <xf numFmtId="1" fontId="5" fillId="2" borderId="46" xfId="0" applyNumberFormat="1" applyFont="1" applyFill="1" applyBorder="1" applyAlignment="1">
      <alignment horizontal="center" vertical="center"/>
    </xf>
    <xf numFmtId="3" fontId="3" fillId="2" borderId="41" xfId="0" applyNumberFormat="1" applyFont="1" applyFill="1" applyBorder="1" applyAlignment="1">
      <alignment horizontal="center" vertical="center" wrapText="1"/>
    </xf>
    <xf numFmtId="49" fontId="5" fillId="2" borderId="30" xfId="0" applyNumberFormat="1" applyFont="1" applyFill="1" applyBorder="1" applyAlignment="1">
      <alignment horizontal="center" vertical="center"/>
    </xf>
    <xf numFmtId="49" fontId="5" fillId="2" borderId="29" xfId="0" applyNumberFormat="1" applyFont="1" applyFill="1" applyBorder="1" applyAlignment="1">
      <alignment horizontal="center" vertical="center"/>
    </xf>
    <xf numFmtId="49" fontId="5" fillId="2" borderId="44" xfId="0" applyNumberFormat="1" applyFont="1" applyFill="1" applyBorder="1" applyAlignment="1">
      <alignment horizontal="center" vertical="center"/>
    </xf>
    <xf numFmtId="0" fontId="3" fillId="8" borderId="31" xfId="0" applyFont="1" applyFill="1" applyBorder="1" applyAlignment="1">
      <alignment vertical="center"/>
    </xf>
    <xf numFmtId="0" fontId="3" fillId="8" borderId="46" xfId="0" applyFont="1" applyFill="1" applyBorder="1" applyAlignment="1">
      <alignment vertical="center"/>
    </xf>
    <xf numFmtId="4" fontId="3" fillId="8" borderId="41" xfId="0" applyNumberFormat="1" applyFont="1" applyFill="1" applyBorder="1" applyAlignment="1">
      <alignment vertical="center"/>
    </xf>
    <xf numFmtId="4" fontId="3" fillId="8" borderId="43" xfId="0" applyNumberFormat="1" applyFont="1" applyFill="1" applyBorder="1" applyAlignment="1">
      <alignment vertical="center"/>
    </xf>
    <xf numFmtId="0" fontId="3" fillId="8" borderId="30" xfId="0" applyFont="1" applyFill="1" applyBorder="1" applyAlignment="1">
      <alignment vertical="center"/>
    </xf>
    <xf numFmtId="0" fontId="3" fillId="8" borderId="29" xfId="0" applyFont="1" applyFill="1" applyBorder="1" applyAlignment="1">
      <alignment vertical="center"/>
    </xf>
    <xf numFmtId="0" fontId="3" fillId="8" borderId="44" xfId="0" applyFont="1" applyFill="1" applyBorder="1" applyAlignment="1">
      <alignment vertical="center"/>
    </xf>
    <xf numFmtId="0" fontId="3" fillId="8" borderId="26" xfId="0" applyFont="1" applyFill="1" applyBorder="1" applyAlignment="1">
      <alignment vertical="center"/>
    </xf>
    <xf numFmtId="3" fontId="3" fillId="8" borderId="23" xfId="0" applyNumberFormat="1" applyFont="1" applyFill="1" applyBorder="1" applyAlignment="1">
      <alignment vertical="center"/>
    </xf>
    <xf numFmtId="0" fontId="3" fillId="8" borderId="13" xfId="0" applyFont="1" applyFill="1" applyBorder="1" applyAlignment="1">
      <alignment vertical="center"/>
    </xf>
    <xf numFmtId="0" fontId="3" fillId="8" borderId="10" xfId="0" applyFont="1" applyFill="1" applyBorder="1" applyAlignment="1">
      <alignment vertical="center"/>
    </xf>
    <xf numFmtId="0" fontId="3" fillId="8" borderId="14" xfId="0" applyFont="1" applyFill="1" applyBorder="1" applyAlignment="1">
      <alignment vertical="center"/>
    </xf>
    <xf numFmtId="178" fontId="1" fillId="2" borderId="23" xfId="0" applyNumberFormat="1" applyFont="1" applyFill="1" applyBorder="1" applyAlignment="1">
      <alignment horizontal="right" vertical="top" wrapText="1"/>
    </xf>
    <xf numFmtId="169" fontId="1" fillId="2" borderId="61" xfId="0" applyNumberFormat="1" applyFont="1" applyFill="1" applyBorder="1" applyAlignment="1">
      <alignment horizontal="right" vertical="top" wrapText="1"/>
    </xf>
    <xf numFmtId="4" fontId="1" fillId="2" borderId="60" xfId="0" applyNumberFormat="1" applyFont="1" applyFill="1" applyBorder="1" applyAlignment="1">
      <alignment vertical="top" wrapText="1"/>
    </xf>
    <xf numFmtId="4" fontId="1" fillId="2" borderId="23" xfId="0" applyNumberFormat="1" applyFont="1" applyFill="1" applyBorder="1" applyAlignment="1">
      <alignment vertical="top" wrapText="1"/>
    </xf>
    <xf numFmtId="4" fontId="1" fillId="2" borderId="59" xfId="0" applyNumberFormat="1" applyFont="1" applyFill="1" applyBorder="1" applyAlignment="1">
      <alignment vertical="top" wrapText="1"/>
    </xf>
    <xf numFmtId="4" fontId="2" fillId="2" borderId="23" xfId="0" applyNumberFormat="1" applyFont="1" applyFill="1" applyBorder="1" applyAlignment="1">
      <alignment vertical="top"/>
    </xf>
    <xf numFmtId="4" fontId="1" fillId="2" borderId="60" xfId="0" applyNumberFormat="1" applyFont="1" applyFill="1" applyBorder="1" applyAlignment="1">
      <alignment vertical="top" wrapText="1"/>
    </xf>
    <xf numFmtId="4" fontId="1" fillId="2" borderId="23" xfId="0" applyNumberFormat="1" applyFont="1" applyFill="1" applyBorder="1" applyAlignment="1">
      <alignment vertical="top" wrapText="1"/>
    </xf>
    <xf numFmtId="4" fontId="1" fillId="2" borderId="59" xfId="0" applyNumberFormat="1" applyFont="1" applyFill="1" applyBorder="1" applyAlignment="1">
      <alignment vertical="top" wrapText="1"/>
    </xf>
    <xf numFmtId="4" fontId="2" fillId="2" borderId="59" xfId="0" applyNumberFormat="1" applyFont="1" applyFill="1" applyBorder="1" applyAlignment="1">
      <alignment vertical="top" wrapText="1"/>
    </xf>
    <xf numFmtId="4" fontId="1" fillId="2" borderId="60" xfId="0" applyNumberFormat="1" applyFont="1" applyFill="1" applyBorder="1" applyAlignment="1">
      <alignment vertical="top"/>
    </xf>
    <xf numFmtId="4" fontId="2" fillId="2" borderId="23" xfId="0" applyNumberFormat="1" applyFont="1" applyFill="1" applyBorder="1" applyAlignment="1">
      <alignment vertical="top" wrapText="1"/>
    </xf>
    <xf numFmtId="4" fontId="1" fillId="2" borderId="23" xfId="0" applyNumberFormat="1" applyFont="1" applyFill="1" applyBorder="1" applyAlignment="1">
      <alignment vertical="top"/>
    </xf>
    <xf numFmtId="49" fontId="4" fillId="24" borderId="36" xfId="0" applyNumberFormat="1" applyFont="1" applyFill="1" applyBorder="1" applyAlignment="1">
      <alignment vertical="top" wrapText="1"/>
    </xf>
    <xf numFmtId="3" fontId="1" fillId="0" borderId="13" xfId="0" applyNumberFormat="1" applyFont="1" applyFill="1" applyBorder="1" applyAlignment="1">
      <alignment vertical="top"/>
    </xf>
    <xf numFmtId="3" fontId="1" fillId="0" borderId="10" xfId="0" applyNumberFormat="1" applyFont="1" applyFill="1" applyBorder="1" applyAlignment="1">
      <alignment vertical="top"/>
    </xf>
    <xf numFmtId="3" fontId="1" fillId="0" borderId="16" xfId="0" applyNumberFormat="1" applyFont="1" applyFill="1" applyBorder="1" applyAlignment="1">
      <alignment vertical="top"/>
    </xf>
    <xf numFmtId="4" fontId="1" fillId="2" borderId="24" xfId="0" applyNumberFormat="1" applyFont="1" applyFill="1" applyBorder="1" applyAlignment="1">
      <alignment vertical="top" wrapText="1"/>
    </xf>
    <xf numFmtId="178" fontId="1" fillId="0" borderId="0" xfId="0" applyNumberFormat="1" applyFont="1" applyAlignment="1">
      <alignment vertical="top" wrapText="1"/>
    </xf>
    <xf numFmtId="49" fontId="0" fillId="24" borderId="17" xfId="0" applyNumberFormat="1" applyFont="1" applyFill="1" applyBorder="1" applyAlignment="1">
      <alignment vertical="top"/>
    </xf>
    <xf numFmtId="49" fontId="0" fillId="24" borderId="11" xfId="0" applyNumberFormat="1" applyFont="1" applyFill="1" applyBorder="1" applyAlignment="1">
      <alignment vertical="top"/>
    </xf>
    <xf numFmtId="49" fontId="0" fillId="24" borderId="32" xfId="0" applyNumberFormat="1" applyFont="1" applyFill="1" applyBorder="1" applyAlignment="1">
      <alignment vertical="top"/>
    </xf>
    <xf numFmtId="49" fontId="0" fillId="24" borderId="32" xfId="0" applyNumberFormat="1" applyFont="1" applyFill="1" applyBorder="1" applyAlignment="1">
      <alignment vertical="top" wrapText="1"/>
    </xf>
    <xf numFmtId="49" fontId="0" fillId="24" borderId="33" xfId="0" applyNumberFormat="1" applyFont="1" applyFill="1" applyBorder="1" applyAlignment="1">
      <alignment vertical="top" wrapText="1"/>
    </xf>
    <xf numFmtId="1" fontId="0" fillId="24" borderId="52" xfId="0" applyNumberFormat="1" applyFont="1" applyFill="1" applyBorder="1" applyAlignment="1">
      <alignment horizontal="right" vertical="distributed" wrapText="1"/>
    </xf>
    <xf numFmtId="4" fontId="2" fillId="24" borderId="60" xfId="0" applyNumberFormat="1" applyFont="1" applyFill="1" applyBorder="1" applyAlignment="1">
      <alignment vertical="top"/>
    </xf>
    <xf numFmtId="4" fontId="1" fillId="24" borderId="11" xfId="0" applyNumberFormat="1" applyFont="1" applyFill="1" applyBorder="1" applyAlignment="1">
      <alignment vertical="top"/>
    </xf>
    <xf numFmtId="4" fontId="1" fillId="24" borderId="33" xfId="0" applyNumberFormat="1" applyFont="1" applyFill="1" applyBorder="1" applyAlignment="1">
      <alignment vertical="top"/>
    </xf>
    <xf numFmtId="49" fontId="0" fillId="24" borderId="45" xfId="0" applyNumberFormat="1" applyFont="1" applyFill="1" applyBorder="1" applyAlignment="1">
      <alignment vertical="top" wrapText="1"/>
    </xf>
    <xf numFmtId="49" fontId="0" fillId="24" borderId="57" xfId="0" applyNumberFormat="1" applyFont="1" applyFill="1" applyBorder="1" applyAlignment="1">
      <alignment vertical="top" wrapText="1"/>
    </xf>
    <xf numFmtId="49" fontId="0" fillId="24" borderId="45" xfId="0" applyNumberFormat="1" applyFont="1" applyFill="1" applyBorder="1" applyAlignment="1">
      <alignment vertical="top"/>
    </xf>
    <xf numFmtId="0" fontId="0" fillId="24" borderId="0" xfId="0" applyFont="1" applyFill="1" applyAlignment="1">
      <alignment horizontal="left"/>
    </xf>
    <xf numFmtId="49" fontId="0" fillId="24" borderId="10" xfId="0" applyNumberFormat="1" applyFont="1" applyFill="1" applyBorder="1" applyAlignment="1">
      <alignment vertical="top" wrapText="1"/>
    </xf>
    <xf numFmtId="49" fontId="0" fillId="24" borderId="13" xfId="0" applyNumberFormat="1" applyFont="1" applyFill="1" applyBorder="1" applyAlignment="1">
      <alignment vertical="top" wrapText="1"/>
    </xf>
    <xf numFmtId="49" fontId="0" fillId="24" borderId="12" xfId="0" applyNumberFormat="1" applyFont="1" applyFill="1" applyBorder="1" applyAlignment="1">
      <alignment vertical="top" wrapText="1"/>
    </xf>
    <xf numFmtId="49" fontId="0" fillId="24" borderId="53" xfId="0" applyNumberFormat="1" applyFont="1" applyFill="1" applyBorder="1" applyAlignment="1">
      <alignment vertical="top" wrapText="1"/>
    </xf>
    <xf numFmtId="1" fontId="0" fillId="24" borderId="26" xfId="0" applyNumberFormat="1" applyFont="1" applyFill="1" applyBorder="1" applyAlignment="1">
      <alignment horizontal="right" vertical="distributed" wrapText="1"/>
    </xf>
    <xf numFmtId="4" fontId="2" fillId="24" borderId="23" xfId="0" applyNumberFormat="1" applyFont="1" applyFill="1" applyBorder="1" applyAlignment="1">
      <alignment vertical="top"/>
    </xf>
    <xf numFmtId="4" fontId="1" fillId="24" borderId="10" xfId="0" applyNumberFormat="1" applyFont="1" applyFill="1" applyBorder="1" applyAlignment="1">
      <alignment vertical="top"/>
    </xf>
    <xf numFmtId="4" fontId="1" fillId="24" borderId="16" xfId="0" applyNumberFormat="1" applyFont="1" applyFill="1" applyBorder="1" applyAlignment="1">
      <alignment vertical="top"/>
    </xf>
    <xf numFmtId="49" fontId="0" fillId="24" borderId="13" xfId="0" applyNumberFormat="1" applyFont="1" applyFill="1" applyBorder="1" applyAlignment="1">
      <alignment vertical="top"/>
    </xf>
    <xf numFmtId="49" fontId="0" fillId="24" borderId="10" xfId="0" applyNumberFormat="1" applyFont="1" applyFill="1" applyBorder="1" applyAlignment="1">
      <alignment vertical="top"/>
    </xf>
    <xf numFmtId="49" fontId="0" fillId="24" borderId="14" xfId="0" applyNumberFormat="1" applyFont="1" applyFill="1" applyBorder="1" applyAlignment="1">
      <alignment vertical="top"/>
    </xf>
    <xf numFmtId="49" fontId="0" fillId="24" borderId="15" xfId="0" applyNumberFormat="1" applyFont="1" applyFill="1" applyBorder="1" applyAlignment="1">
      <alignment vertical="top"/>
    </xf>
    <xf numFmtId="0" fontId="0" fillId="24" borderId="0" xfId="0" applyFont="1" applyFill="1" applyAlignment="1">
      <alignment horizontal="left" vertical="top"/>
    </xf>
    <xf numFmtId="49" fontId="0" fillId="24" borderId="18" xfId="0" applyNumberFormat="1" applyFont="1" applyFill="1" applyBorder="1" applyAlignment="1">
      <alignment vertical="top"/>
    </xf>
    <xf numFmtId="49" fontId="4" fillId="24" borderId="12" xfId="0" applyNumberFormat="1" applyFont="1" applyFill="1" applyBorder="1" applyAlignment="1">
      <alignment vertical="top" wrapText="1"/>
    </xf>
    <xf numFmtId="1" fontId="0" fillId="24" borderId="49" xfId="0" applyNumberFormat="1" applyFont="1" applyFill="1" applyBorder="1" applyAlignment="1">
      <alignment horizontal="right" vertical="distributed" wrapText="1"/>
    </xf>
    <xf numFmtId="4" fontId="28" fillId="24" borderId="18" xfId="0" applyNumberFormat="1" applyFont="1" applyFill="1" applyBorder="1" applyAlignment="1">
      <alignment vertical="top"/>
    </xf>
    <xf numFmtId="4" fontId="1" fillId="24" borderId="12" xfId="0" applyNumberFormat="1" applyFont="1" applyFill="1" applyBorder="1" applyAlignment="1">
      <alignment vertical="top"/>
    </xf>
    <xf numFmtId="4" fontId="1" fillId="24" borderId="53" xfId="0" applyNumberFormat="1" applyFont="1" applyFill="1" applyBorder="1" applyAlignment="1">
      <alignment vertical="top"/>
    </xf>
    <xf numFmtId="49" fontId="0" fillId="24" borderId="36" xfId="0" applyNumberFormat="1" applyFont="1" applyFill="1" applyBorder="1" applyAlignment="1">
      <alignment vertical="top"/>
    </xf>
    <xf numFmtId="49" fontId="0" fillId="24" borderId="12" xfId="0" applyNumberFormat="1" applyFont="1" applyFill="1" applyBorder="1" applyAlignment="1">
      <alignment vertical="top"/>
    </xf>
    <xf numFmtId="49" fontId="1" fillId="24" borderId="17" xfId="0" applyNumberFormat="1" applyFont="1" applyFill="1" applyBorder="1" applyAlignment="1">
      <alignment vertical="top" wrapText="1"/>
    </xf>
    <xf numFmtId="49" fontId="0" fillId="24" borderId="11" xfId="0" applyNumberFormat="1" applyFont="1" applyFill="1" applyBorder="1" applyAlignment="1">
      <alignment vertical="top" wrapText="1"/>
    </xf>
    <xf numFmtId="49" fontId="1" fillId="24" borderId="32" xfId="0" applyNumberFormat="1" applyFont="1" applyFill="1" applyBorder="1" applyAlignment="1">
      <alignment vertical="top" wrapText="1"/>
    </xf>
    <xf numFmtId="49" fontId="0" fillId="24" borderId="11" xfId="0" applyNumberFormat="1" applyFill="1" applyBorder="1" applyAlignment="1">
      <alignment vertical="top" wrapText="1"/>
    </xf>
    <xf numFmtId="49" fontId="0" fillId="24" borderId="33" xfId="0" applyNumberFormat="1" applyFill="1" applyBorder="1" applyAlignment="1">
      <alignment vertical="top" wrapText="1"/>
    </xf>
    <xf numFmtId="3" fontId="1" fillId="24" borderId="60" xfId="0" applyNumberFormat="1" applyFont="1" applyFill="1" applyBorder="1" applyAlignment="1">
      <alignment vertical="top" wrapText="1"/>
    </xf>
    <xf numFmtId="0" fontId="1" fillId="24" borderId="32" xfId="0" applyFont="1" applyFill="1" applyBorder="1" applyAlignment="1">
      <alignment vertical="top"/>
    </xf>
    <xf numFmtId="0" fontId="1" fillId="24" borderId="11" xfId="0" applyFont="1" applyFill="1" applyBorder="1" applyAlignment="1">
      <alignment vertical="top"/>
    </xf>
    <xf numFmtId="0" fontId="1" fillId="24" borderId="33" xfId="0" applyFont="1" applyFill="1" applyBorder="1" applyAlignment="1">
      <alignment vertical="top"/>
    </xf>
    <xf numFmtId="49" fontId="1" fillId="24" borderId="11" xfId="0" applyNumberFormat="1" applyFont="1" applyFill="1" applyBorder="1" applyAlignment="1">
      <alignment vertical="top" wrapText="1"/>
    </xf>
    <xf numFmtId="49" fontId="1" fillId="24" borderId="45" xfId="0" applyNumberFormat="1" applyFont="1" applyFill="1" applyBorder="1" applyAlignment="1">
      <alignment vertical="top" wrapText="1"/>
    </xf>
    <xf numFmtId="0" fontId="0" fillId="24" borderId="10" xfId="0" applyFill="1" applyBorder="1" applyAlignment="1">
      <alignment vertical="top" wrapText="1"/>
    </xf>
    <xf numFmtId="49" fontId="0" fillId="24" borderId="13" xfId="0" applyNumberFormat="1" applyFill="1" applyBorder="1" applyAlignment="1">
      <alignment vertical="top" wrapText="1"/>
    </xf>
    <xf numFmtId="49" fontId="0" fillId="24" borderId="16" xfId="0" applyNumberFormat="1" applyFont="1" applyFill="1" applyBorder="1" applyAlignment="1">
      <alignment vertical="top"/>
    </xf>
    <xf numFmtId="1" fontId="0" fillId="24" borderId="26" xfId="0" applyNumberFormat="1" applyFont="1" applyFill="1" applyBorder="1" applyAlignment="1">
      <alignment horizontal="right" vertical="distributed"/>
    </xf>
    <xf numFmtId="3" fontId="1" fillId="24" borderId="23" xfId="0" applyNumberFormat="1" applyFont="1" applyFill="1" applyBorder="1" applyAlignment="1">
      <alignment vertical="top" wrapText="1"/>
    </xf>
    <xf numFmtId="4" fontId="1" fillId="24" borderId="13" xfId="0" applyNumberFormat="1" applyFont="1" applyFill="1" applyBorder="1" applyAlignment="1">
      <alignment vertical="top"/>
    </xf>
    <xf numFmtId="4" fontId="1" fillId="24" borderId="10" xfId="0" applyNumberFormat="1" applyFont="1" applyFill="1" applyBorder="1" applyAlignment="1">
      <alignment vertical="top"/>
    </xf>
    <xf numFmtId="4" fontId="1" fillId="24" borderId="16" xfId="0" applyNumberFormat="1" applyFont="1" applyFill="1" applyBorder="1" applyAlignment="1">
      <alignment vertical="top"/>
    </xf>
    <xf numFmtId="49" fontId="0" fillId="24" borderId="14" xfId="0" applyNumberFormat="1" applyFont="1" applyFill="1" applyBorder="1" applyAlignment="1">
      <alignment vertical="top" wrapText="1"/>
    </xf>
    <xf numFmtId="49" fontId="1" fillId="24" borderId="15" xfId="0" applyNumberFormat="1" applyFont="1" applyFill="1" applyBorder="1" applyAlignment="1">
      <alignment vertical="top" wrapText="1"/>
    </xf>
    <xf numFmtId="0" fontId="6" fillId="24" borderId="10" xfId="0" applyFont="1" applyFill="1" applyBorder="1" applyAlignment="1">
      <alignment horizontal="justify" vertical="top"/>
    </xf>
    <xf numFmtId="49" fontId="0" fillId="24" borderId="16" xfId="0" applyNumberFormat="1" applyFill="1" applyBorder="1" applyAlignment="1">
      <alignment vertical="top" wrapText="1"/>
    </xf>
    <xf numFmtId="3" fontId="1" fillId="24" borderId="23" xfId="0" applyNumberFormat="1" applyFont="1" applyFill="1" applyBorder="1" applyAlignment="1">
      <alignment vertical="top"/>
    </xf>
    <xf numFmtId="49" fontId="0" fillId="24" borderId="10" xfId="0" applyNumberFormat="1" applyFill="1" applyBorder="1" applyAlignment="1">
      <alignment vertical="top" wrapText="1"/>
    </xf>
    <xf numFmtId="49" fontId="0" fillId="24" borderId="10" xfId="0" applyNumberFormat="1" applyFill="1" applyBorder="1" applyAlignment="1">
      <alignment vertical="top"/>
    </xf>
    <xf numFmtId="2" fontId="0" fillId="0" borderId="0" xfId="0" applyNumberFormat="1" applyBorder="1" applyAlignment="1">
      <alignment vertical="top" wrapText="1"/>
    </xf>
    <xf numFmtId="2" fontId="4" fillId="0" borderId="10" xfId="0" applyNumberFormat="1" applyFont="1" applyBorder="1" applyAlignment="1">
      <alignment vertical="top" wrapText="1"/>
    </xf>
    <xf numFmtId="2" fontId="0" fillId="0" borderId="33" xfId="0" applyNumberFormat="1" applyFont="1" applyBorder="1" applyAlignment="1">
      <alignment vertical="top" wrapText="1"/>
    </xf>
    <xf numFmtId="2" fontId="0" fillId="0" borderId="16" xfId="0" applyNumberFormat="1" applyFont="1" applyBorder="1" applyAlignment="1">
      <alignment vertical="top" wrapText="1"/>
    </xf>
    <xf numFmtId="2" fontId="0" fillId="0" borderId="28" xfId="0" applyNumberFormat="1" applyFont="1" applyBorder="1" applyAlignment="1">
      <alignment vertical="top" wrapText="1"/>
    </xf>
    <xf numFmtId="2" fontId="0" fillId="0" borderId="11" xfId="0" applyNumberFormat="1" applyBorder="1" applyAlignment="1">
      <alignment vertical="top" wrapText="1"/>
    </xf>
    <xf numFmtId="2" fontId="4" fillId="0" borderId="10" xfId="0" applyNumberFormat="1" applyFont="1" applyBorder="1" applyAlignment="1">
      <alignment vertical="top" wrapText="1"/>
    </xf>
    <xf numFmtId="2" fontId="4" fillId="0" borderId="16" xfId="0" applyNumberFormat="1" applyFont="1" applyBorder="1" applyAlignment="1">
      <alignment vertical="top" wrapText="1"/>
    </xf>
    <xf numFmtId="2" fontId="4" fillId="0" borderId="13" xfId="0" applyNumberFormat="1" applyFont="1" applyBorder="1" applyAlignment="1">
      <alignment vertical="top" wrapText="1"/>
    </xf>
    <xf numFmtId="2" fontId="4" fillId="24" borderId="53" xfId="0" applyNumberFormat="1" applyFont="1" applyFill="1" applyBorder="1" applyAlignment="1">
      <alignment vertical="top" wrapText="1"/>
    </xf>
    <xf numFmtId="2" fontId="4" fillId="0" borderId="0" xfId="0" applyNumberFormat="1" applyFont="1" applyBorder="1" applyAlignment="1">
      <alignment vertical="top" wrapText="1"/>
    </xf>
    <xf numFmtId="2" fontId="0" fillId="0" borderId="53" xfId="0" applyNumberFormat="1" applyFont="1" applyBorder="1" applyAlignment="1">
      <alignment vertical="top" wrapText="1"/>
    </xf>
    <xf numFmtId="2" fontId="0" fillId="0" borderId="11" xfId="0" applyNumberFormat="1" applyFont="1" applyBorder="1" applyAlignment="1">
      <alignment vertical="top" wrapText="1"/>
    </xf>
    <xf numFmtId="2" fontId="0" fillId="0" borderId="13" xfId="0" applyNumberFormat="1" applyFont="1" applyBorder="1" applyAlignment="1">
      <alignment vertical="top" wrapText="1"/>
    </xf>
    <xf numFmtId="2" fontId="0" fillId="0" borderId="16" xfId="0" applyNumberFormat="1" applyFont="1" applyBorder="1" applyAlignment="1">
      <alignment vertical="top" wrapText="1"/>
    </xf>
    <xf numFmtId="2" fontId="0" fillId="0" borderId="36" xfId="0" applyNumberFormat="1" applyFont="1" applyBorder="1" applyAlignment="1">
      <alignment vertical="top" wrapText="1"/>
    </xf>
    <xf numFmtId="2" fontId="4" fillId="24" borderId="11" xfId="0" applyNumberFormat="1" applyFont="1" applyFill="1" applyBorder="1" applyAlignment="1">
      <alignment vertical="top" wrapText="1"/>
    </xf>
    <xf numFmtId="2" fontId="4" fillId="24" borderId="10" xfId="0" applyNumberFormat="1" applyFont="1" applyFill="1" applyBorder="1" applyAlignment="1">
      <alignment vertical="top" wrapText="1"/>
    </xf>
    <xf numFmtId="2" fontId="0" fillId="0" borderId="16" xfId="0" applyNumberFormat="1" applyBorder="1" applyAlignment="1">
      <alignment vertical="top" wrapText="1"/>
    </xf>
    <xf numFmtId="2" fontId="0" fillId="0" borderId="20" xfId="0" applyNumberFormat="1" applyBorder="1" applyAlignment="1">
      <alignment vertical="top" wrapText="1"/>
    </xf>
    <xf numFmtId="0" fontId="1" fillId="8" borderId="43" xfId="0" applyFont="1" applyFill="1" applyBorder="1" applyAlignment="1">
      <alignment vertical="top"/>
    </xf>
    <xf numFmtId="0" fontId="3" fillId="8" borderId="55" xfId="0" applyFont="1" applyFill="1" applyBorder="1" applyAlignment="1">
      <alignment vertical="top"/>
    </xf>
    <xf numFmtId="0" fontId="0" fillId="8" borderId="46" xfId="0" applyFill="1" applyBorder="1" applyAlignment="1">
      <alignment vertical="top"/>
    </xf>
    <xf numFmtId="0" fontId="0" fillId="8" borderId="43" xfId="0" applyFill="1" applyBorder="1" applyAlignment="1">
      <alignment vertical="top"/>
    </xf>
    <xf numFmtId="0" fontId="3" fillId="8" borderId="55" xfId="0" applyFont="1" applyFill="1" applyBorder="1" applyAlignment="1">
      <alignment vertical="center"/>
    </xf>
    <xf numFmtId="0" fontId="0" fillId="8" borderId="46" xfId="0" applyFill="1" applyBorder="1" applyAlignment="1">
      <alignment vertical="center"/>
    </xf>
    <xf numFmtId="0" fontId="0" fillId="8" borderId="43" xfId="0" applyFill="1" applyBorder="1" applyAlignment="1">
      <alignment vertical="center"/>
    </xf>
    <xf numFmtId="0" fontId="3" fillId="8" borderId="62" xfId="0" applyFont="1" applyFill="1" applyBorder="1" applyAlignment="1">
      <alignment vertical="center"/>
    </xf>
    <xf numFmtId="0" fontId="0" fillId="8" borderId="26" xfId="0" applyFill="1" applyBorder="1" applyAlignment="1">
      <alignment vertical="center"/>
    </xf>
    <xf numFmtId="0" fontId="0" fillId="8" borderId="63" xfId="0" applyFill="1" applyBorder="1" applyAlignment="1">
      <alignment vertical="center"/>
    </xf>
    <xf numFmtId="49" fontId="3" fillId="2" borderId="55" xfId="0" applyNumberFormat="1" applyFont="1" applyFill="1" applyBorder="1" applyAlignment="1">
      <alignment horizontal="center" vertical="center" wrapText="1"/>
    </xf>
    <xf numFmtId="0" fontId="3" fillId="0" borderId="46" xfId="0" applyFont="1" applyBorder="1" applyAlignment="1">
      <alignment horizontal="center" vertical="center"/>
    </xf>
    <xf numFmtId="0" fontId="3" fillId="0" borderId="43" xfId="0" applyFont="1" applyBorder="1" applyAlignment="1">
      <alignment horizontal="center" vertical="center"/>
    </xf>
    <xf numFmtId="49" fontId="3" fillId="2" borderId="55"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43" xfId="0" applyFont="1" applyBorder="1" applyAlignment="1">
      <alignment horizontal="center" vertical="center"/>
    </xf>
    <xf numFmtId="49" fontId="1" fillId="2" borderId="55" xfId="0" applyNumberFormat="1" applyFont="1" applyFill="1" applyBorder="1" applyAlignment="1">
      <alignment horizontal="center" vertical="center" wrapText="1"/>
    </xf>
    <xf numFmtId="0" fontId="1" fillId="0" borderId="46" xfId="0" applyFont="1" applyBorder="1" applyAlignment="1">
      <alignment horizontal="center" vertical="center"/>
    </xf>
    <xf numFmtId="0" fontId="1" fillId="0" borderId="43" xfId="0" applyFont="1" applyBorder="1" applyAlignment="1">
      <alignment horizontal="center" vertical="center"/>
    </xf>
    <xf numFmtId="49" fontId="1" fillId="5" borderId="55"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3" fillId="8" borderId="55" xfId="0" applyFont="1" applyFill="1" applyBorder="1" applyAlignment="1">
      <alignment vertical="justify" wrapText="1"/>
    </xf>
    <xf numFmtId="0" fontId="0" fillId="8" borderId="46" xfId="0" applyFill="1" applyBorder="1" applyAlignment="1">
      <alignment vertical="justify"/>
    </xf>
    <xf numFmtId="0" fontId="0" fillId="8" borderId="43" xfId="0" applyFill="1" applyBorder="1" applyAlignment="1">
      <alignment vertical="justify"/>
    </xf>
    <xf numFmtId="49" fontId="1" fillId="2" borderId="64" xfId="0" applyNumberFormat="1" applyFont="1" applyFill="1" applyBorder="1" applyAlignment="1">
      <alignment horizontal="center" vertical="center" wrapText="1"/>
    </xf>
    <xf numFmtId="0" fontId="1" fillId="0" borderId="65" xfId="0" applyFont="1" applyBorder="1" applyAlignment="1">
      <alignment horizontal="center" vertical="center"/>
    </xf>
    <xf numFmtId="0" fontId="1" fillId="0" borderId="51" xfId="0" applyFont="1" applyBorder="1" applyAlignment="1">
      <alignment horizontal="center" vertical="center"/>
    </xf>
    <xf numFmtId="0" fontId="3" fillId="8" borderId="55" xfId="0" applyFont="1" applyFill="1" applyBorder="1" applyAlignment="1">
      <alignment vertical="top" wrapText="1"/>
    </xf>
    <xf numFmtId="0" fontId="1" fillId="8" borderId="46" xfId="0" applyFont="1" applyFill="1" applyBorder="1" applyAlignment="1">
      <alignment vertical="top"/>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1"/>
  <sheetViews>
    <sheetView tabSelected="1" zoomScale="70" zoomScaleNormal="70" zoomScalePageLayoutView="0" workbookViewId="0" topLeftCell="E1">
      <pane ySplit="1" topLeftCell="BM2" activePane="bottomLeft" state="frozen"/>
      <selection pane="topLeft" activeCell="A1" sqref="A1"/>
      <selection pane="bottomLeft" activeCell="F7" sqref="F7"/>
    </sheetView>
  </sheetViews>
  <sheetFormatPr defaultColWidth="8.8515625" defaultRowHeight="15" outlineLevelCol="1"/>
  <cols>
    <col min="1" max="1" width="5.7109375" style="14" customWidth="1"/>
    <col min="2" max="2" width="23.7109375" style="3" customWidth="1"/>
    <col min="3" max="3" width="8.8515625" style="14" customWidth="1" outlineLevel="1"/>
    <col min="4" max="4" width="11.7109375" style="14" customWidth="1"/>
    <col min="5" max="5" width="54.7109375" style="3" customWidth="1"/>
    <col min="6" max="6" width="15.00390625" style="14" customWidth="1"/>
    <col min="7" max="7" width="45.28125" style="14" customWidth="1"/>
    <col min="8" max="8" width="8.7109375" style="15" hidden="1" customWidth="1" outlineLevel="1"/>
    <col min="9" max="9" width="17.421875" style="16" customWidth="1" collapsed="1"/>
    <col min="10" max="10" width="16.28125" style="23" customWidth="1"/>
    <col min="11" max="11" width="16.7109375" style="23" customWidth="1"/>
    <col min="12" max="12" width="12.57421875" style="23" customWidth="1"/>
    <col min="13" max="14" width="14.00390625" style="14" hidden="1" customWidth="1" outlineLevel="1"/>
    <col min="15" max="15" width="15.7109375" style="14" hidden="1" customWidth="1" outlineLevel="1"/>
    <col min="16" max="16" width="2.7109375" style="14" hidden="1" customWidth="1" outlineLevel="1"/>
    <col min="17" max="17" width="8.8515625" style="6" customWidth="1" collapsed="1"/>
    <col min="18" max="16384" width="8.8515625" style="6" customWidth="1"/>
  </cols>
  <sheetData>
    <row r="1" spans="1:16" s="54" customFormat="1" ht="69.75" customHeight="1" thickBot="1">
      <c r="A1" s="380" t="s">
        <v>0</v>
      </c>
      <c r="B1" s="381"/>
      <c r="C1" s="124" t="s">
        <v>11</v>
      </c>
      <c r="D1" s="125" t="s">
        <v>10</v>
      </c>
      <c r="E1" s="124" t="s">
        <v>1</v>
      </c>
      <c r="F1" s="124" t="s">
        <v>2</v>
      </c>
      <c r="G1" s="126" t="s">
        <v>3</v>
      </c>
      <c r="H1" s="107" t="s">
        <v>4</v>
      </c>
      <c r="I1" s="136" t="s">
        <v>5</v>
      </c>
      <c r="J1" s="137">
        <v>2013</v>
      </c>
      <c r="K1" s="138">
        <v>2014</v>
      </c>
      <c r="L1" s="139">
        <v>2015</v>
      </c>
      <c r="M1" s="156" t="s">
        <v>6</v>
      </c>
      <c r="N1" s="157" t="s">
        <v>7</v>
      </c>
      <c r="O1" s="157" t="s">
        <v>8</v>
      </c>
      <c r="P1" s="158" t="s">
        <v>9</v>
      </c>
    </row>
    <row r="2" spans="1:16" s="17" customFormat="1" ht="27.75" customHeight="1" thickBot="1">
      <c r="A2" s="377" t="s">
        <v>170</v>
      </c>
      <c r="B2" s="378"/>
      <c r="C2" s="378"/>
      <c r="D2" s="378"/>
      <c r="E2" s="378"/>
      <c r="F2" s="378"/>
      <c r="G2" s="379"/>
      <c r="H2" s="108"/>
      <c r="I2" s="140">
        <f>+I3+I27+I34</f>
        <v>457030853</v>
      </c>
      <c r="J2" s="141">
        <f>+J3+J27+J34</f>
        <v>179185983</v>
      </c>
      <c r="K2" s="142">
        <f>+K3+K27+K34</f>
        <v>72108702</v>
      </c>
      <c r="L2" s="143">
        <f>+L3+L27+L34</f>
        <v>393550</v>
      </c>
      <c r="M2" s="144"/>
      <c r="N2" s="142">
        <f>+N17+N13+N8+N3</f>
        <v>0</v>
      </c>
      <c r="O2" s="142">
        <v>0</v>
      </c>
      <c r="P2" s="145">
        <v>0</v>
      </c>
    </row>
    <row r="3" spans="1:16" s="17" customFormat="1" ht="27.75" customHeight="1" thickBot="1">
      <c r="A3" s="385" t="s">
        <v>244</v>
      </c>
      <c r="B3" s="386"/>
      <c r="C3" s="386"/>
      <c r="D3" s="386"/>
      <c r="E3" s="386"/>
      <c r="F3" s="386"/>
      <c r="G3" s="387"/>
      <c r="H3" s="160"/>
      <c r="I3" s="161">
        <f aca="true" t="shared" si="0" ref="I3:P3">+I18+I14+I9+I4+I22</f>
        <v>166468000</v>
      </c>
      <c r="J3" s="162">
        <f>+J18+J14+J9+J4+J22</f>
        <v>111801750</v>
      </c>
      <c r="K3" s="163">
        <f t="shared" si="0"/>
        <v>54562500</v>
      </c>
      <c r="L3" s="164">
        <f t="shared" si="0"/>
        <v>103750</v>
      </c>
      <c r="M3" s="165" t="e">
        <f t="shared" si="0"/>
        <v>#VALUE!</v>
      </c>
      <c r="N3" s="163">
        <f t="shared" si="0"/>
        <v>0</v>
      </c>
      <c r="O3" s="163">
        <f t="shared" si="0"/>
        <v>0</v>
      </c>
      <c r="P3" s="166" t="e">
        <f t="shared" si="0"/>
        <v>#VALUE!</v>
      </c>
    </row>
    <row r="4" spans="1:16" s="57" customFormat="1" ht="27" customHeight="1" thickBot="1">
      <c r="A4" s="382" t="s">
        <v>12</v>
      </c>
      <c r="B4" s="383"/>
      <c r="C4" s="383"/>
      <c r="D4" s="383"/>
      <c r="E4" s="383"/>
      <c r="F4" s="383"/>
      <c r="G4" s="384"/>
      <c r="H4" s="155"/>
      <c r="I4" s="154">
        <f>+I5+I6+I7+I8</f>
        <v>5900000</v>
      </c>
      <c r="J4" s="151">
        <f aca="true" t="shared" si="1" ref="J4:P4">+J5+J6+J7+J8</f>
        <v>2823750</v>
      </c>
      <c r="K4" s="152">
        <f t="shared" si="1"/>
        <v>2972500</v>
      </c>
      <c r="L4" s="153">
        <f t="shared" si="1"/>
        <v>103750</v>
      </c>
      <c r="M4" s="153" t="e">
        <f t="shared" si="1"/>
        <v>#VALUE!</v>
      </c>
      <c r="N4" s="154">
        <f t="shared" si="1"/>
        <v>0</v>
      </c>
      <c r="O4" s="154">
        <f t="shared" si="1"/>
        <v>0</v>
      </c>
      <c r="P4" s="154">
        <f t="shared" si="1"/>
        <v>0</v>
      </c>
    </row>
    <row r="5" spans="1:16" ht="89.25" customHeight="1">
      <c r="A5" s="38">
        <v>1</v>
      </c>
      <c r="B5" s="127" t="s">
        <v>13</v>
      </c>
      <c r="C5" s="98" t="s">
        <v>17</v>
      </c>
      <c r="D5" s="128" t="s">
        <v>53</v>
      </c>
      <c r="E5" s="341" t="s">
        <v>245</v>
      </c>
      <c r="F5" s="10" t="s">
        <v>14</v>
      </c>
      <c r="G5" s="343" t="s">
        <v>15</v>
      </c>
      <c r="H5" s="167" t="s">
        <v>16</v>
      </c>
      <c r="I5" s="272">
        <f>SUM(J5:L5)</f>
        <v>500000</v>
      </c>
      <c r="J5" s="146">
        <v>173750</v>
      </c>
      <c r="K5" s="147">
        <v>222500</v>
      </c>
      <c r="L5" s="148">
        <v>103750</v>
      </c>
      <c r="M5" s="149">
        <v>172410</v>
      </c>
      <c r="N5" s="98"/>
      <c r="O5" s="98"/>
      <c r="P5" s="150"/>
    </row>
    <row r="6" spans="1:16" ht="106.5" customHeight="1">
      <c r="A6" s="36">
        <v>2</v>
      </c>
      <c r="B6" s="74" t="s">
        <v>234</v>
      </c>
      <c r="C6" s="74" t="s">
        <v>17</v>
      </c>
      <c r="D6" s="24" t="s">
        <v>53</v>
      </c>
      <c r="E6" s="342" t="s">
        <v>206</v>
      </c>
      <c r="F6" s="1" t="s">
        <v>19</v>
      </c>
      <c r="G6" s="344" t="s">
        <v>20</v>
      </c>
      <c r="H6" s="110">
        <v>100</v>
      </c>
      <c r="I6" s="269">
        <f>SUM(J6:L6)</f>
        <v>1000000</v>
      </c>
      <c r="J6" s="35">
        <v>450000</v>
      </c>
      <c r="K6" s="22">
        <v>550000</v>
      </c>
      <c r="L6" s="37">
        <v>0</v>
      </c>
      <c r="M6" s="34">
        <v>568611</v>
      </c>
      <c r="N6" s="2"/>
      <c r="O6" s="2"/>
      <c r="P6" s="55"/>
    </row>
    <row r="7" spans="1:16" ht="57" customHeight="1">
      <c r="A7" s="36">
        <v>3</v>
      </c>
      <c r="B7" s="75" t="s">
        <v>171</v>
      </c>
      <c r="C7" s="76" t="s">
        <v>17</v>
      </c>
      <c r="D7" s="99" t="s">
        <v>53</v>
      </c>
      <c r="E7" s="75" t="s">
        <v>207</v>
      </c>
      <c r="F7" s="9" t="s">
        <v>24</v>
      </c>
      <c r="G7" s="106" t="s">
        <v>25</v>
      </c>
      <c r="H7" s="111">
        <v>100</v>
      </c>
      <c r="I7" s="274">
        <f>SUM(J7:L7)</f>
        <v>1400000</v>
      </c>
      <c r="J7" s="51">
        <v>700000</v>
      </c>
      <c r="K7" s="22">
        <v>700000</v>
      </c>
      <c r="L7" s="37">
        <v>0</v>
      </c>
      <c r="M7" s="34">
        <v>172410</v>
      </c>
      <c r="N7" s="2"/>
      <c r="O7" s="2"/>
      <c r="P7" s="31"/>
    </row>
    <row r="8" spans="1:16" ht="99.75" customHeight="1" thickBot="1">
      <c r="A8" s="130">
        <v>4</v>
      </c>
      <c r="B8" s="131" t="s">
        <v>26</v>
      </c>
      <c r="C8" s="132" t="s">
        <v>17</v>
      </c>
      <c r="D8" s="133" t="s">
        <v>53</v>
      </c>
      <c r="E8" s="134" t="s">
        <v>208</v>
      </c>
      <c r="F8" s="131" t="s">
        <v>27</v>
      </c>
      <c r="G8" s="345" t="s">
        <v>28</v>
      </c>
      <c r="H8" s="168">
        <v>100</v>
      </c>
      <c r="I8" s="270">
        <f>SUM(J8:L8)</f>
        <v>3000000</v>
      </c>
      <c r="J8" s="169">
        <v>1500000</v>
      </c>
      <c r="K8" s="170">
        <v>1500000</v>
      </c>
      <c r="L8" s="171">
        <v>0</v>
      </c>
      <c r="M8" s="172" t="s">
        <v>29</v>
      </c>
      <c r="N8" s="12"/>
      <c r="O8" s="132"/>
      <c r="P8" s="173"/>
    </row>
    <row r="9" spans="1:16" s="57" customFormat="1" ht="27" customHeight="1" thickBot="1">
      <c r="A9" s="388" t="s">
        <v>31</v>
      </c>
      <c r="B9" s="389"/>
      <c r="C9" s="389"/>
      <c r="D9" s="389"/>
      <c r="E9" s="389"/>
      <c r="F9" s="389"/>
      <c r="G9" s="361"/>
      <c r="H9" s="177"/>
      <c r="I9" s="154">
        <f>+I10+I11+I12+I13</f>
        <v>18530000</v>
      </c>
      <c r="J9" s="178">
        <f>+J10+J11+J12+J13</f>
        <v>7750000</v>
      </c>
      <c r="K9" s="152">
        <f>+K10+K11+K12+K13</f>
        <v>10780000</v>
      </c>
      <c r="L9" s="179">
        <f>+L10+L11+L12+L13</f>
        <v>0</v>
      </c>
      <c r="M9" s="178"/>
      <c r="N9" s="152">
        <f>+N10+N11+N12+N13</f>
        <v>0</v>
      </c>
      <c r="O9" s="152">
        <v>0</v>
      </c>
      <c r="P9" s="180">
        <f>+P10+P11+P12+P13</f>
        <v>0</v>
      </c>
    </row>
    <row r="10" spans="1:16" ht="177.75" customHeight="1">
      <c r="A10" s="38" t="s">
        <v>32</v>
      </c>
      <c r="B10" s="10" t="s">
        <v>33</v>
      </c>
      <c r="C10" s="98" t="s">
        <v>36</v>
      </c>
      <c r="D10" s="135" t="s">
        <v>53</v>
      </c>
      <c r="E10" s="346" t="s">
        <v>193</v>
      </c>
      <c r="F10" s="10" t="s">
        <v>165</v>
      </c>
      <c r="G10" s="343" t="s">
        <v>34</v>
      </c>
      <c r="H10" s="167" t="s">
        <v>35</v>
      </c>
      <c r="I10" s="272">
        <f aca="true" t="shared" si="2" ref="I10:I21">SUM(J10:L10)</f>
        <v>4160000</v>
      </c>
      <c r="J10" s="174">
        <v>1200000</v>
      </c>
      <c r="K10" s="175">
        <v>2960000</v>
      </c>
      <c r="L10" s="176">
        <v>0</v>
      </c>
      <c r="M10" s="149">
        <v>606410</v>
      </c>
      <c r="N10" s="98"/>
      <c r="O10" s="98"/>
      <c r="P10" s="150"/>
    </row>
    <row r="11" spans="1:16" s="102" customFormat="1" ht="120" customHeight="1">
      <c r="A11" s="100" t="s">
        <v>37</v>
      </c>
      <c r="B11" s="74" t="s">
        <v>235</v>
      </c>
      <c r="C11" s="76" t="s">
        <v>41</v>
      </c>
      <c r="D11" s="80" t="s">
        <v>53</v>
      </c>
      <c r="E11" s="347" t="s">
        <v>221</v>
      </c>
      <c r="F11" s="74" t="s">
        <v>62</v>
      </c>
      <c r="G11" s="348" t="s">
        <v>39</v>
      </c>
      <c r="H11" s="112" t="s">
        <v>40</v>
      </c>
      <c r="I11" s="273">
        <f t="shared" si="2"/>
        <v>10370000</v>
      </c>
      <c r="J11" s="77">
        <v>4550000</v>
      </c>
      <c r="K11" s="78">
        <v>5820000</v>
      </c>
      <c r="L11" s="79"/>
      <c r="M11" s="80">
        <v>568611</v>
      </c>
      <c r="N11" s="76"/>
      <c r="O11" s="76"/>
      <c r="P11" s="101"/>
    </row>
    <row r="12" spans="1:16" s="103" customFormat="1" ht="153.75" customHeight="1">
      <c r="A12" s="100" t="s">
        <v>42</v>
      </c>
      <c r="B12" s="74" t="s">
        <v>43</v>
      </c>
      <c r="C12" s="76" t="s">
        <v>41</v>
      </c>
      <c r="D12" s="80" t="s">
        <v>30</v>
      </c>
      <c r="E12" s="349" t="s">
        <v>222</v>
      </c>
      <c r="F12" s="74" t="s">
        <v>44</v>
      </c>
      <c r="G12" s="116" t="s">
        <v>45</v>
      </c>
      <c r="H12" s="113" t="s">
        <v>46</v>
      </c>
      <c r="I12" s="267">
        <f t="shared" si="2"/>
        <v>4000000</v>
      </c>
      <c r="J12" s="77">
        <v>2000000</v>
      </c>
      <c r="K12" s="78">
        <v>2000000</v>
      </c>
      <c r="L12" s="79"/>
      <c r="M12" s="80" t="s">
        <v>47</v>
      </c>
      <c r="N12" s="76"/>
      <c r="O12" s="76"/>
      <c r="P12" s="101"/>
    </row>
    <row r="13" spans="1:16" s="105" customFormat="1" ht="90.75" thickBot="1">
      <c r="A13" s="181" t="s">
        <v>48</v>
      </c>
      <c r="B13" s="182" t="s">
        <v>164</v>
      </c>
      <c r="C13" s="183" t="s">
        <v>36</v>
      </c>
      <c r="D13" s="275" t="s">
        <v>53</v>
      </c>
      <c r="E13" s="104" t="s">
        <v>223</v>
      </c>
      <c r="F13" s="182" t="s">
        <v>38</v>
      </c>
      <c r="G13" s="350" t="s">
        <v>49</v>
      </c>
      <c r="H13" s="185" t="s">
        <v>50</v>
      </c>
      <c r="I13" s="271">
        <v>0</v>
      </c>
      <c r="J13" s="186">
        <v>0</v>
      </c>
      <c r="K13" s="187">
        <v>0</v>
      </c>
      <c r="L13" s="188"/>
      <c r="M13" s="184" t="s">
        <v>51</v>
      </c>
      <c r="N13" s="183"/>
      <c r="O13" s="183" t="s">
        <v>52</v>
      </c>
      <c r="P13" s="189"/>
    </row>
    <row r="14" spans="1:16" s="60" customFormat="1" ht="30.75" customHeight="1" thickBot="1">
      <c r="A14" s="362" t="s">
        <v>54</v>
      </c>
      <c r="B14" s="363"/>
      <c r="C14" s="363"/>
      <c r="D14" s="363"/>
      <c r="E14" s="363"/>
      <c r="F14" s="363"/>
      <c r="G14" s="364"/>
      <c r="H14" s="177"/>
      <c r="I14" s="154">
        <f>SUM(I15:I17)</f>
        <v>77220000</v>
      </c>
      <c r="J14" s="178">
        <f>SUM(J15:J17)</f>
        <v>44410000</v>
      </c>
      <c r="K14" s="152">
        <f aca="true" t="shared" si="3" ref="K14:P14">SUM(K15:K17)</f>
        <v>32810000</v>
      </c>
      <c r="L14" s="179">
        <f t="shared" si="3"/>
        <v>0</v>
      </c>
      <c r="M14" s="178">
        <f t="shared" si="3"/>
        <v>756210</v>
      </c>
      <c r="N14" s="152">
        <f t="shared" si="3"/>
        <v>0</v>
      </c>
      <c r="O14" s="152">
        <f t="shared" si="3"/>
        <v>0</v>
      </c>
      <c r="P14" s="180">
        <f t="shared" si="3"/>
        <v>0</v>
      </c>
    </row>
    <row r="15" spans="1:16" s="20" customFormat="1" ht="126" customHeight="1">
      <c r="A15" s="281" t="s">
        <v>55</v>
      </c>
      <c r="B15" s="127" t="s">
        <v>56</v>
      </c>
      <c r="C15" s="282" t="s">
        <v>36</v>
      </c>
      <c r="D15" s="283" t="s">
        <v>227</v>
      </c>
      <c r="E15" s="284" t="s">
        <v>194</v>
      </c>
      <c r="F15" s="127" t="s">
        <v>38</v>
      </c>
      <c r="G15" s="285" t="s">
        <v>57</v>
      </c>
      <c r="H15" s="286" t="s">
        <v>58</v>
      </c>
      <c r="I15" s="287">
        <f t="shared" si="2"/>
        <v>5000000</v>
      </c>
      <c r="J15" s="146">
        <v>5000000</v>
      </c>
      <c r="K15" s="288"/>
      <c r="L15" s="289"/>
      <c r="M15" s="284" t="s">
        <v>59</v>
      </c>
      <c r="N15" s="127"/>
      <c r="O15" s="127"/>
      <c r="P15" s="290"/>
    </row>
    <row r="16" spans="1:16" s="11" customFormat="1" ht="120" customHeight="1">
      <c r="A16" s="39" t="s">
        <v>60</v>
      </c>
      <c r="B16" s="1" t="s">
        <v>202</v>
      </c>
      <c r="C16" s="1" t="s">
        <v>64</v>
      </c>
      <c r="D16" s="24" t="s">
        <v>30</v>
      </c>
      <c r="E16" s="351" t="s">
        <v>195</v>
      </c>
      <c r="F16" s="12" t="s">
        <v>62</v>
      </c>
      <c r="G16" s="352" t="s">
        <v>196</v>
      </c>
      <c r="H16" s="109" t="s">
        <v>63</v>
      </c>
      <c r="I16" s="267">
        <f>SUM(J16:L16)</f>
        <v>65620000</v>
      </c>
      <c r="J16" s="35">
        <v>32810000</v>
      </c>
      <c r="K16" s="22">
        <v>32810000</v>
      </c>
      <c r="L16" s="37"/>
      <c r="M16" s="34">
        <v>756210</v>
      </c>
      <c r="N16" s="2"/>
      <c r="O16" s="2"/>
      <c r="P16" s="31"/>
    </row>
    <row r="17" spans="1:16" ht="135.75" customHeight="1" thickBot="1">
      <c r="A17" s="39" t="s">
        <v>65</v>
      </c>
      <c r="B17" s="12" t="s">
        <v>66</v>
      </c>
      <c r="C17" s="132" t="s">
        <v>36</v>
      </c>
      <c r="D17" s="191" t="s">
        <v>22</v>
      </c>
      <c r="E17" s="172" t="s">
        <v>67</v>
      </c>
      <c r="F17" s="132" t="s">
        <v>38</v>
      </c>
      <c r="G17" s="192" t="s">
        <v>68</v>
      </c>
      <c r="H17" s="168" t="s">
        <v>69</v>
      </c>
      <c r="I17" s="271">
        <f>SUM(J17:L17)</f>
        <v>6600000</v>
      </c>
      <c r="J17" s="193">
        <v>6600000</v>
      </c>
      <c r="K17" s="170"/>
      <c r="L17" s="171"/>
      <c r="M17" s="172" t="s">
        <v>70</v>
      </c>
      <c r="N17" s="12"/>
      <c r="O17" s="12"/>
      <c r="P17" s="173"/>
    </row>
    <row r="18" spans="1:16" s="58" customFormat="1" ht="27" customHeight="1" thickBot="1">
      <c r="A18" s="362" t="s">
        <v>71</v>
      </c>
      <c r="B18" s="363"/>
      <c r="C18" s="363"/>
      <c r="D18" s="363"/>
      <c r="E18" s="363"/>
      <c r="F18" s="363"/>
      <c r="G18" s="364"/>
      <c r="H18" s="177"/>
      <c r="I18" s="154">
        <f>+I19+I20+I21</f>
        <v>3918000</v>
      </c>
      <c r="J18" s="178">
        <f>+J19+J20+J21</f>
        <v>1918000</v>
      </c>
      <c r="K18" s="152">
        <f>+K19+K20+K21</f>
        <v>2000000</v>
      </c>
      <c r="L18" s="179">
        <f>+L19+L20+L21</f>
        <v>0</v>
      </c>
      <c r="M18" s="178"/>
      <c r="N18" s="152">
        <f>+N19+N20+N21</f>
        <v>0</v>
      </c>
      <c r="O18" s="152">
        <f>+O19+O20+O21</f>
        <v>0</v>
      </c>
      <c r="P18" s="180" t="e">
        <f>+P19+P20+P21</f>
        <v>#VALUE!</v>
      </c>
    </row>
    <row r="19" spans="1:16" ht="108.75" customHeight="1">
      <c r="A19" s="38" t="s">
        <v>72</v>
      </c>
      <c r="B19" s="10" t="s">
        <v>73</v>
      </c>
      <c r="C19" s="98" t="s">
        <v>41</v>
      </c>
      <c r="D19" s="149" t="s">
        <v>78</v>
      </c>
      <c r="E19" s="353" t="s">
        <v>225</v>
      </c>
      <c r="F19" s="98" t="s">
        <v>74</v>
      </c>
      <c r="G19" s="343" t="s">
        <v>75</v>
      </c>
      <c r="H19" s="167" t="s">
        <v>76</v>
      </c>
      <c r="I19" s="268">
        <f t="shared" si="2"/>
        <v>700000</v>
      </c>
      <c r="J19" s="174">
        <v>700000</v>
      </c>
      <c r="K19" s="147">
        <v>0</v>
      </c>
      <c r="L19" s="148">
        <v>0</v>
      </c>
      <c r="M19" s="174">
        <v>0</v>
      </c>
      <c r="N19" s="147">
        <v>0</v>
      </c>
      <c r="O19" s="147">
        <v>0</v>
      </c>
      <c r="P19" s="194">
        <v>0</v>
      </c>
    </row>
    <row r="20" spans="1:16" ht="104.25" customHeight="1">
      <c r="A20" s="36" t="s">
        <v>83</v>
      </c>
      <c r="B20" s="1" t="s">
        <v>84</v>
      </c>
      <c r="C20" s="2" t="s">
        <v>41</v>
      </c>
      <c r="D20" s="34" t="s">
        <v>86</v>
      </c>
      <c r="E20" s="354" t="s">
        <v>226</v>
      </c>
      <c r="F20" s="2" t="s">
        <v>74</v>
      </c>
      <c r="G20" s="355" t="s">
        <v>75</v>
      </c>
      <c r="H20" s="111" t="s">
        <v>85</v>
      </c>
      <c r="I20" s="269">
        <f t="shared" si="2"/>
        <v>3218000</v>
      </c>
      <c r="J20" s="35">
        <v>1218000</v>
      </c>
      <c r="K20" s="22">
        <v>2000000</v>
      </c>
      <c r="L20" s="37"/>
      <c r="M20" s="34">
        <v>568711</v>
      </c>
      <c r="N20" s="2"/>
      <c r="O20" s="2"/>
      <c r="P20" s="31" t="s">
        <v>77</v>
      </c>
    </row>
    <row r="21" spans="1:16" ht="135.75" customHeight="1" thickBot="1">
      <c r="A21" s="39" t="s">
        <v>87</v>
      </c>
      <c r="B21" s="12" t="s">
        <v>88</v>
      </c>
      <c r="C21" s="132" t="s">
        <v>41</v>
      </c>
      <c r="D21" s="191" t="s">
        <v>91</v>
      </c>
      <c r="E21" s="356" t="s">
        <v>89</v>
      </c>
      <c r="F21" s="132" t="s">
        <v>74</v>
      </c>
      <c r="G21" s="195" t="s">
        <v>90</v>
      </c>
      <c r="H21" s="196" t="s">
        <v>90</v>
      </c>
      <c r="I21" s="270">
        <f t="shared" si="2"/>
        <v>0</v>
      </c>
      <c r="J21" s="169"/>
      <c r="K21" s="170"/>
      <c r="L21" s="171"/>
      <c r="M21" s="172"/>
      <c r="N21" s="12"/>
      <c r="O21" s="12"/>
      <c r="P21" s="173"/>
    </row>
    <row r="22" spans="1:16" s="58" customFormat="1" ht="27" customHeight="1" thickBot="1">
      <c r="A22" s="197" t="s">
        <v>205</v>
      </c>
      <c r="B22" s="198"/>
      <c r="C22" s="198"/>
      <c r="D22" s="177"/>
      <c r="E22" s="198"/>
      <c r="F22" s="198"/>
      <c r="G22" s="199"/>
      <c r="H22" s="177"/>
      <c r="I22" s="154">
        <f aca="true" t="shared" si="4" ref="I22:P22">+I23+I24+I25</f>
        <v>60900000</v>
      </c>
      <c r="J22" s="154">
        <f t="shared" si="4"/>
        <v>54900000</v>
      </c>
      <c r="K22" s="154">
        <f t="shared" si="4"/>
        <v>6000000</v>
      </c>
      <c r="L22" s="154">
        <f t="shared" si="4"/>
        <v>0</v>
      </c>
      <c r="M22" s="153">
        <f t="shared" si="4"/>
        <v>756210</v>
      </c>
      <c r="N22" s="154">
        <f t="shared" si="4"/>
        <v>0</v>
      </c>
      <c r="O22" s="154">
        <f t="shared" si="4"/>
        <v>0</v>
      </c>
      <c r="P22" s="154">
        <f t="shared" si="4"/>
        <v>0</v>
      </c>
    </row>
    <row r="23" spans="1:16" s="293" customFormat="1" ht="120" customHeight="1">
      <c r="A23" s="281" t="s">
        <v>93</v>
      </c>
      <c r="B23" s="127" t="s">
        <v>61</v>
      </c>
      <c r="C23" s="127" t="s">
        <v>64</v>
      </c>
      <c r="D23" s="284" t="s">
        <v>209</v>
      </c>
      <c r="E23" s="357" t="s">
        <v>195</v>
      </c>
      <c r="F23" s="209" t="s">
        <v>62</v>
      </c>
      <c r="G23" s="291"/>
      <c r="H23" s="286" t="s">
        <v>63</v>
      </c>
      <c r="I23" s="287">
        <f>SUM(J23:L23)</f>
        <v>16900000</v>
      </c>
      <c r="J23" s="146">
        <v>16900000</v>
      </c>
      <c r="K23" s="288"/>
      <c r="L23" s="289"/>
      <c r="M23" s="283">
        <v>756210</v>
      </c>
      <c r="N23" s="282"/>
      <c r="O23" s="282"/>
      <c r="P23" s="292"/>
    </row>
    <row r="24" spans="1:16" s="293" customFormat="1" ht="120" customHeight="1">
      <c r="A24" s="281" t="s">
        <v>197</v>
      </c>
      <c r="B24" s="294" t="s">
        <v>204</v>
      </c>
      <c r="C24" s="294" t="s">
        <v>36</v>
      </c>
      <c r="D24" s="295" t="s">
        <v>231</v>
      </c>
      <c r="E24" s="357" t="s">
        <v>203</v>
      </c>
      <c r="F24" s="296" t="s">
        <v>38</v>
      </c>
      <c r="G24" s="297"/>
      <c r="H24" s="298"/>
      <c r="I24" s="299">
        <f>SUM(J24:L24)</f>
        <v>30000000</v>
      </c>
      <c r="J24" s="51">
        <v>30000000</v>
      </c>
      <c r="K24" s="300"/>
      <c r="L24" s="301"/>
      <c r="M24" s="302"/>
      <c r="N24" s="303"/>
      <c r="O24" s="303"/>
      <c r="P24" s="304"/>
    </row>
    <row r="25" spans="1:16" s="293" customFormat="1" ht="120" customHeight="1">
      <c r="A25" s="305" t="s">
        <v>94</v>
      </c>
      <c r="B25" s="294" t="s">
        <v>199</v>
      </c>
      <c r="C25" s="294" t="s">
        <v>36</v>
      </c>
      <c r="D25" s="306" t="s">
        <v>209</v>
      </c>
      <c r="E25" s="358" t="s">
        <v>200</v>
      </c>
      <c r="F25" s="296" t="s">
        <v>38</v>
      </c>
      <c r="G25" s="297"/>
      <c r="H25" s="298"/>
      <c r="I25" s="299">
        <f>SUM(J25:L25)</f>
        <v>14000000</v>
      </c>
      <c r="J25" s="51">
        <v>8000000</v>
      </c>
      <c r="K25" s="300">
        <v>6000000</v>
      </c>
      <c r="L25" s="301"/>
      <c r="M25" s="302"/>
      <c r="N25" s="303"/>
      <c r="O25" s="303"/>
      <c r="P25" s="304"/>
    </row>
    <row r="26" spans="1:16" s="293" customFormat="1" ht="89.25" customHeight="1" thickBot="1">
      <c r="A26" s="307" t="s">
        <v>96</v>
      </c>
      <c r="B26" s="296" t="s">
        <v>233</v>
      </c>
      <c r="C26" s="296" t="s">
        <v>41</v>
      </c>
      <c r="D26" s="296" t="s">
        <v>230</v>
      </c>
      <c r="E26" s="308" t="s">
        <v>224</v>
      </c>
      <c r="F26" s="296" t="s">
        <v>113</v>
      </c>
      <c r="G26" s="297"/>
      <c r="H26" s="309"/>
      <c r="I26" s="310">
        <v>6597000</v>
      </c>
      <c r="J26" s="311">
        <v>6597000</v>
      </c>
      <c r="K26" s="311"/>
      <c r="L26" s="312"/>
      <c r="M26" s="313"/>
      <c r="N26" s="314"/>
      <c r="O26" s="314"/>
      <c r="P26" s="314"/>
    </row>
    <row r="27" spans="1:16" s="32" customFormat="1" ht="27.75" customHeight="1" thickBot="1">
      <c r="A27" s="371" t="s">
        <v>161</v>
      </c>
      <c r="B27" s="372"/>
      <c r="C27" s="372"/>
      <c r="D27" s="372"/>
      <c r="E27" s="372"/>
      <c r="F27" s="372"/>
      <c r="G27" s="373"/>
      <c r="H27" s="200"/>
      <c r="I27" s="201">
        <f aca="true" t="shared" si="5" ref="I27:P27">+I30+I28</f>
        <v>20749000</v>
      </c>
      <c r="J27" s="201">
        <f t="shared" si="5"/>
        <v>10399000</v>
      </c>
      <c r="K27" s="201">
        <f t="shared" si="5"/>
        <v>10350000</v>
      </c>
      <c r="L27" s="201">
        <f t="shared" si="5"/>
        <v>0</v>
      </c>
      <c r="M27" s="202">
        <f t="shared" si="5"/>
        <v>0</v>
      </c>
      <c r="N27" s="203">
        <f t="shared" si="5"/>
        <v>0</v>
      </c>
      <c r="O27" s="203">
        <f t="shared" si="5"/>
        <v>0</v>
      </c>
      <c r="P27" s="204">
        <f t="shared" si="5"/>
        <v>0</v>
      </c>
    </row>
    <row r="28" spans="1:16" s="58" customFormat="1" ht="27" customHeight="1" thickBot="1">
      <c r="A28" s="362" t="s">
        <v>92</v>
      </c>
      <c r="B28" s="363"/>
      <c r="C28" s="363"/>
      <c r="D28" s="363"/>
      <c r="E28" s="363"/>
      <c r="F28" s="363"/>
      <c r="G28" s="364"/>
      <c r="H28" s="177"/>
      <c r="I28" s="154">
        <f>+I29</f>
        <v>20000000</v>
      </c>
      <c r="J28" s="178">
        <f>+J29</f>
        <v>10000000</v>
      </c>
      <c r="K28" s="152">
        <f>+K29</f>
        <v>10000000</v>
      </c>
      <c r="L28" s="179"/>
      <c r="M28" s="178"/>
      <c r="N28" s="152"/>
      <c r="O28" s="152"/>
      <c r="P28" s="180"/>
    </row>
    <row r="29" spans="1:16" s="20" customFormat="1" ht="252" customHeight="1" thickBot="1">
      <c r="A29" s="205" t="s">
        <v>97</v>
      </c>
      <c r="B29" s="206" t="s">
        <v>166</v>
      </c>
      <c r="C29" s="207" t="s">
        <v>17</v>
      </c>
      <c r="D29" s="208" t="s">
        <v>30</v>
      </c>
      <c r="E29" s="206" t="s">
        <v>232</v>
      </c>
      <c r="F29" s="209" t="s">
        <v>144</v>
      </c>
      <c r="G29" s="210" t="s">
        <v>145</v>
      </c>
      <c r="H29" s="211"/>
      <c r="I29" s="279">
        <v>20000000</v>
      </c>
      <c r="J29" s="212">
        <v>10000000</v>
      </c>
      <c r="K29" s="213">
        <v>10000000</v>
      </c>
      <c r="L29" s="214"/>
      <c r="M29" s="215" t="s">
        <v>146</v>
      </c>
      <c r="N29" s="216">
        <v>10000000</v>
      </c>
      <c r="O29" s="209"/>
      <c r="P29" s="217"/>
    </row>
    <row r="30" spans="1:16" s="58" customFormat="1" ht="27" customHeight="1" thickBot="1">
      <c r="A30" s="362" t="s">
        <v>95</v>
      </c>
      <c r="B30" s="363"/>
      <c r="C30" s="363"/>
      <c r="D30" s="363"/>
      <c r="E30" s="363"/>
      <c r="F30" s="363"/>
      <c r="G30" s="364"/>
      <c r="H30" s="177"/>
      <c r="I30" s="154">
        <f>+I31+I32+I33</f>
        <v>749000</v>
      </c>
      <c r="J30" s="178">
        <f>+J31+J32+J33</f>
        <v>399000</v>
      </c>
      <c r="K30" s="152">
        <f>+K31+K32+K33</f>
        <v>350000</v>
      </c>
      <c r="L30" s="219"/>
      <c r="M30" s="220"/>
      <c r="N30" s="221"/>
      <c r="O30" s="221"/>
      <c r="P30" s="222"/>
    </row>
    <row r="31" spans="1:16" ht="101.25" customHeight="1">
      <c r="A31" s="38" t="s">
        <v>237</v>
      </c>
      <c r="B31" s="10" t="s">
        <v>147</v>
      </c>
      <c r="C31" s="98" t="s">
        <v>41</v>
      </c>
      <c r="D31" s="128" t="s">
        <v>236</v>
      </c>
      <c r="E31" s="218" t="s">
        <v>211</v>
      </c>
      <c r="F31" s="10" t="s">
        <v>148</v>
      </c>
      <c r="G31" s="129" t="s">
        <v>149</v>
      </c>
      <c r="H31" s="167"/>
      <c r="I31" s="264">
        <v>0</v>
      </c>
      <c r="J31" s="174">
        <v>0</v>
      </c>
      <c r="K31" s="147">
        <v>0</v>
      </c>
      <c r="L31" s="148"/>
      <c r="M31" s="128" t="s">
        <v>150</v>
      </c>
      <c r="N31" s="10"/>
      <c r="O31" s="10"/>
      <c r="P31" s="190"/>
    </row>
    <row r="32" spans="1:16" ht="65.25" customHeight="1">
      <c r="A32" s="36" t="s">
        <v>162</v>
      </c>
      <c r="B32" s="1" t="s">
        <v>151</v>
      </c>
      <c r="C32" s="2" t="s">
        <v>41</v>
      </c>
      <c r="D32" s="34" t="s">
        <v>53</v>
      </c>
      <c r="E32" s="21" t="s">
        <v>212</v>
      </c>
      <c r="F32" s="1" t="s">
        <v>152</v>
      </c>
      <c r="G32" s="106" t="s">
        <v>153</v>
      </c>
      <c r="H32" s="111"/>
      <c r="I32" s="265">
        <v>700000</v>
      </c>
      <c r="J32" s="35">
        <v>350000</v>
      </c>
      <c r="K32" s="22">
        <v>350000</v>
      </c>
      <c r="L32" s="37"/>
      <c r="M32" s="24" t="s">
        <v>150</v>
      </c>
      <c r="N32" s="2" t="s">
        <v>154</v>
      </c>
      <c r="O32" s="2" t="s">
        <v>155</v>
      </c>
      <c r="P32" s="31"/>
    </row>
    <row r="33" spans="1:16" ht="176.25" customHeight="1" thickBot="1">
      <c r="A33" s="130" t="s">
        <v>163</v>
      </c>
      <c r="B33" s="12" t="s">
        <v>156</v>
      </c>
      <c r="C33" s="132" t="s">
        <v>41</v>
      </c>
      <c r="D33" s="191" t="s">
        <v>53</v>
      </c>
      <c r="E33" s="12" t="s">
        <v>213</v>
      </c>
      <c r="F33" s="12" t="s">
        <v>157</v>
      </c>
      <c r="G33" s="192" t="s">
        <v>158</v>
      </c>
      <c r="H33" s="196"/>
      <c r="I33" s="266">
        <v>49000</v>
      </c>
      <c r="J33" s="169">
        <v>49000</v>
      </c>
      <c r="K33" s="170">
        <v>0</v>
      </c>
      <c r="L33" s="171"/>
      <c r="M33" s="172" t="s">
        <v>159</v>
      </c>
      <c r="N33" s="12" t="s">
        <v>160</v>
      </c>
      <c r="O33" s="12" t="s">
        <v>21</v>
      </c>
      <c r="P33" s="173"/>
    </row>
    <row r="34" spans="1:16" s="33" customFormat="1" ht="30" customHeight="1" thickBot="1">
      <c r="A34" s="374" t="s">
        <v>124</v>
      </c>
      <c r="B34" s="375"/>
      <c r="C34" s="375"/>
      <c r="D34" s="375"/>
      <c r="E34" s="375"/>
      <c r="F34" s="375"/>
      <c r="G34" s="376"/>
      <c r="H34" s="245"/>
      <c r="I34" s="246">
        <f>+I35+I41+I51</f>
        <v>269813853</v>
      </c>
      <c r="J34" s="246">
        <f>+J35+J41+J51</f>
        <v>56985233</v>
      </c>
      <c r="K34" s="246">
        <f>+K35+K41+K51</f>
        <v>7196202</v>
      </c>
      <c r="L34" s="246">
        <f>+L35+L41+L51</f>
        <v>289800</v>
      </c>
      <c r="M34" s="247"/>
      <c r="N34" s="248"/>
      <c r="O34" s="248"/>
      <c r="P34" s="249"/>
    </row>
    <row r="35" spans="1:16" s="59" customFormat="1" ht="27" customHeight="1" thickBot="1">
      <c r="A35" s="365" t="s">
        <v>167</v>
      </c>
      <c r="B35" s="366"/>
      <c r="C35" s="366"/>
      <c r="D35" s="366"/>
      <c r="E35" s="366"/>
      <c r="F35" s="366"/>
      <c r="G35" s="367"/>
      <c r="H35" s="251"/>
      <c r="I35" s="252">
        <f>+I36+I37+I38+I39+I40</f>
        <v>216242618</v>
      </c>
      <c r="J35" s="253">
        <f>+J36+J37+J38+J39+J40</f>
        <v>48000000</v>
      </c>
      <c r="K35" s="252">
        <f>+K36+K37+K38+K39+K40</f>
        <v>0</v>
      </c>
      <c r="L35" s="250"/>
      <c r="M35" s="254"/>
      <c r="N35" s="255"/>
      <c r="O35" s="255"/>
      <c r="P35" s="256"/>
    </row>
    <row r="36" spans="1:16" s="20" customFormat="1" ht="60">
      <c r="A36" s="315" t="s">
        <v>98</v>
      </c>
      <c r="B36" s="127" t="s">
        <v>116</v>
      </c>
      <c r="C36" s="316" t="s">
        <v>41</v>
      </c>
      <c r="D36" s="317" t="s">
        <v>209</v>
      </c>
      <c r="E36" s="318" t="s">
        <v>118</v>
      </c>
      <c r="F36" s="127" t="s">
        <v>111</v>
      </c>
      <c r="G36" s="319" t="s">
        <v>121</v>
      </c>
      <c r="H36" s="286"/>
      <c r="I36" s="320">
        <v>144872398</v>
      </c>
      <c r="J36" s="321"/>
      <c r="K36" s="322"/>
      <c r="L36" s="323"/>
      <c r="M36" s="317"/>
      <c r="N36" s="324"/>
      <c r="O36" s="324"/>
      <c r="P36" s="325"/>
    </row>
    <row r="37" spans="1:16" s="20" customFormat="1" ht="47.25" customHeight="1">
      <c r="A37" s="305" t="s">
        <v>99</v>
      </c>
      <c r="B37" s="326" t="s">
        <v>110</v>
      </c>
      <c r="C37" s="303" t="s">
        <v>41</v>
      </c>
      <c r="D37" s="302"/>
      <c r="E37" s="327" t="s">
        <v>122</v>
      </c>
      <c r="F37" s="303" t="s">
        <v>111</v>
      </c>
      <c r="G37" s="328"/>
      <c r="H37" s="329"/>
      <c r="I37" s="330">
        <v>0</v>
      </c>
      <c r="J37" s="331"/>
      <c r="K37" s="332"/>
      <c r="L37" s="333"/>
      <c r="M37" s="295"/>
      <c r="N37" s="294"/>
      <c r="O37" s="294"/>
      <c r="P37" s="334"/>
    </row>
    <row r="38" spans="1:16" s="20" customFormat="1" ht="45">
      <c r="A38" s="335" t="s">
        <v>100</v>
      </c>
      <c r="B38" s="326" t="s">
        <v>119</v>
      </c>
      <c r="C38" s="303" t="s">
        <v>41</v>
      </c>
      <c r="D38" s="302" t="s">
        <v>216</v>
      </c>
      <c r="E38" s="336" t="s">
        <v>120</v>
      </c>
      <c r="F38" s="303" t="s">
        <v>111</v>
      </c>
      <c r="G38" s="337" t="s">
        <v>121</v>
      </c>
      <c r="H38" s="329"/>
      <c r="I38" s="338">
        <v>23370220</v>
      </c>
      <c r="J38" s="331"/>
      <c r="K38" s="332"/>
      <c r="L38" s="333"/>
      <c r="M38" s="295"/>
      <c r="N38" s="294"/>
      <c r="O38" s="294"/>
      <c r="P38" s="334"/>
    </row>
    <row r="39" spans="1:16" ht="64.5" customHeight="1">
      <c r="A39" s="36" t="s">
        <v>101</v>
      </c>
      <c r="B39" s="96" t="s">
        <v>172</v>
      </c>
      <c r="C39" s="1" t="s">
        <v>41</v>
      </c>
      <c r="D39" s="1" t="s">
        <v>236</v>
      </c>
      <c r="E39" s="97" t="s">
        <v>173</v>
      </c>
      <c r="F39" s="2" t="s">
        <v>111</v>
      </c>
      <c r="G39" s="106" t="s">
        <v>174</v>
      </c>
      <c r="H39" s="114">
        <v>142500000</v>
      </c>
      <c r="I39" s="73">
        <v>45000000</v>
      </c>
      <c r="J39" s="72">
        <v>45000000</v>
      </c>
      <c r="K39" s="67"/>
      <c r="L39" s="106"/>
      <c r="M39" s="24"/>
      <c r="N39" s="1"/>
      <c r="O39" s="1"/>
      <c r="P39" s="1"/>
    </row>
    <row r="40" spans="1:16" ht="45.75" thickBot="1">
      <c r="A40" s="223" t="s">
        <v>102</v>
      </c>
      <c r="B40" s="224" t="s">
        <v>112</v>
      </c>
      <c r="C40" s="132" t="s">
        <v>41</v>
      </c>
      <c r="D40" s="225" t="s">
        <v>22</v>
      </c>
      <c r="E40" s="226" t="s">
        <v>123</v>
      </c>
      <c r="F40" s="227" t="s">
        <v>111</v>
      </c>
      <c r="G40" s="228" t="s">
        <v>138</v>
      </c>
      <c r="H40" s="196"/>
      <c r="I40" s="229">
        <v>3000000</v>
      </c>
      <c r="J40" s="230">
        <v>3000000</v>
      </c>
      <c r="K40" s="231"/>
      <c r="L40" s="232"/>
      <c r="M40" s="233" t="s">
        <v>131</v>
      </c>
      <c r="N40" s="234" t="s">
        <v>77</v>
      </c>
      <c r="O40" s="12"/>
      <c r="P40" s="173"/>
    </row>
    <row r="41" spans="1:16" s="61" customFormat="1" ht="27" customHeight="1" thickBot="1">
      <c r="A41" s="365" t="s">
        <v>169</v>
      </c>
      <c r="B41" s="366"/>
      <c r="C41" s="366"/>
      <c r="D41" s="366"/>
      <c r="E41" s="366"/>
      <c r="F41" s="366"/>
      <c r="G41" s="367"/>
      <c r="H41" s="251"/>
      <c r="I41" s="252">
        <f>+I42+I43+I44+I45+I46+I47+I48+I49+I50</f>
        <v>34549229</v>
      </c>
      <c r="J41" s="252">
        <f>+J42+J43+J44+J45+J46+J47+J48+J49+J50</f>
        <v>7889229</v>
      </c>
      <c r="K41" s="252">
        <f>+K42+K43+K44+K45+K46+K47+K48+K49+K50</f>
        <v>6360000</v>
      </c>
      <c r="L41" s="250"/>
      <c r="M41" s="254"/>
      <c r="N41" s="255"/>
      <c r="O41" s="255"/>
      <c r="P41" s="256"/>
    </row>
    <row r="42" spans="1:16" ht="115.5" customHeight="1">
      <c r="A42" s="235" t="s">
        <v>103</v>
      </c>
      <c r="B42" s="236" t="s">
        <v>217</v>
      </c>
      <c r="C42" s="237" t="s">
        <v>117</v>
      </c>
      <c r="D42" s="56" t="s">
        <v>22</v>
      </c>
      <c r="E42" s="10"/>
      <c r="F42" s="238" t="s">
        <v>113</v>
      </c>
      <c r="G42" s="239"/>
      <c r="H42" s="240"/>
      <c r="I42" s="241">
        <v>7600000</v>
      </c>
      <c r="J42" s="242"/>
      <c r="K42" s="243"/>
      <c r="L42" s="244"/>
      <c r="M42" s="128"/>
      <c r="N42" s="10"/>
      <c r="O42" s="10"/>
      <c r="P42" s="190"/>
    </row>
    <row r="43" spans="1:16" ht="105.75" customHeight="1">
      <c r="A43" s="36" t="s">
        <v>104</v>
      </c>
      <c r="B43" s="28" t="s">
        <v>218</v>
      </c>
      <c r="C43" s="18" t="s">
        <v>117</v>
      </c>
      <c r="D43" s="56" t="s">
        <v>22</v>
      </c>
      <c r="E43" s="1"/>
      <c r="F43" s="19" t="s">
        <v>113</v>
      </c>
      <c r="G43" s="117"/>
      <c r="H43" s="111"/>
      <c r="I43" s="66">
        <v>12400000</v>
      </c>
      <c r="J43" s="63"/>
      <c r="K43" s="64"/>
      <c r="L43" s="65"/>
      <c r="M43" s="24"/>
      <c r="N43" s="1"/>
      <c r="O43" s="1"/>
      <c r="P43" s="55"/>
    </row>
    <row r="44" spans="1:16" ht="89.25" customHeight="1">
      <c r="A44" s="36" t="s">
        <v>105</v>
      </c>
      <c r="B44" s="28" t="s">
        <v>228</v>
      </c>
      <c r="C44" s="2" t="s">
        <v>41</v>
      </c>
      <c r="D44" s="56" t="s">
        <v>22</v>
      </c>
      <c r="E44" s="26" t="s">
        <v>220</v>
      </c>
      <c r="F44" s="19" t="s">
        <v>113</v>
      </c>
      <c r="G44" s="118" t="s">
        <v>139</v>
      </c>
      <c r="H44" s="111"/>
      <c r="I44" s="68">
        <v>5300000</v>
      </c>
      <c r="J44" s="63">
        <v>2300000</v>
      </c>
      <c r="K44" s="64">
        <v>3000000</v>
      </c>
      <c r="L44" s="65"/>
      <c r="M44" s="25" t="s">
        <v>125</v>
      </c>
      <c r="N44" s="18" t="s">
        <v>77</v>
      </c>
      <c r="O44" s="1"/>
      <c r="P44" s="55"/>
    </row>
    <row r="45" spans="1:16" ht="105">
      <c r="A45" s="40" t="s">
        <v>106</v>
      </c>
      <c r="B45" s="28" t="s">
        <v>229</v>
      </c>
      <c r="C45" s="18" t="s">
        <v>117</v>
      </c>
      <c r="D45" s="34" t="s">
        <v>22</v>
      </c>
      <c r="E45" s="26" t="s">
        <v>219</v>
      </c>
      <c r="F45" s="19" t="s">
        <v>113</v>
      </c>
      <c r="G45" s="118" t="s">
        <v>139</v>
      </c>
      <c r="H45" s="111"/>
      <c r="I45" s="66">
        <v>1780268</v>
      </c>
      <c r="J45" s="63">
        <v>1780268</v>
      </c>
      <c r="K45" s="64">
        <v>0</v>
      </c>
      <c r="L45" s="65"/>
      <c r="M45" s="25" t="s">
        <v>125</v>
      </c>
      <c r="N45" s="18" t="s">
        <v>77</v>
      </c>
      <c r="O45" s="1"/>
      <c r="P45" s="55"/>
    </row>
    <row r="46" spans="1:16" ht="267.75" customHeight="1">
      <c r="A46" s="40" t="s">
        <v>107</v>
      </c>
      <c r="B46" s="28" t="s">
        <v>214</v>
      </c>
      <c r="C46" s="2" t="s">
        <v>41</v>
      </c>
      <c r="D46" s="56" t="s">
        <v>22</v>
      </c>
      <c r="E46" s="41" t="s">
        <v>215</v>
      </c>
      <c r="F46" s="18" t="s">
        <v>115</v>
      </c>
      <c r="G46" s="119" t="s">
        <v>132</v>
      </c>
      <c r="H46" s="111"/>
      <c r="I46" s="68">
        <v>1780000</v>
      </c>
      <c r="J46" s="63">
        <v>890000</v>
      </c>
      <c r="K46" s="64">
        <v>890000</v>
      </c>
      <c r="L46" s="65"/>
      <c r="M46" s="25" t="s">
        <v>125</v>
      </c>
      <c r="N46" s="18" t="s">
        <v>77</v>
      </c>
      <c r="O46" s="1"/>
      <c r="P46" s="55"/>
    </row>
    <row r="47" spans="1:16" ht="60" customHeight="1">
      <c r="A47" s="36" t="s">
        <v>108</v>
      </c>
      <c r="B47" s="28" t="s">
        <v>168</v>
      </c>
      <c r="C47" s="2" t="s">
        <v>41</v>
      </c>
      <c r="D47" s="56" t="s">
        <v>22</v>
      </c>
      <c r="E47" s="18" t="s">
        <v>137</v>
      </c>
      <c r="F47" s="19" t="s">
        <v>113</v>
      </c>
      <c r="G47" s="118" t="s">
        <v>140</v>
      </c>
      <c r="H47" s="111"/>
      <c r="I47" s="66">
        <v>300000</v>
      </c>
      <c r="J47" s="63"/>
      <c r="K47" s="64"/>
      <c r="L47" s="65"/>
      <c r="M47" s="24"/>
      <c r="N47" s="1"/>
      <c r="O47" s="1"/>
      <c r="P47" s="55"/>
    </row>
    <row r="48" spans="1:16" ht="90">
      <c r="A48" s="40" t="s">
        <v>109</v>
      </c>
      <c r="B48" s="28" t="s">
        <v>175</v>
      </c>
      <c r="C48" s="2" t="s">
        <v>41</v>
      </c>
      <c r="D48" s="56" t="s">
        <v>22</v>
      </c>
      <c r="E48" s="27" t="s">
        <v>127</v>
      </c>
      <c r="F48" s="19" t="s">
        <v>113</v>
      </c>
      <c r="G48" s="120" t="s">
        <v>128</v>
      </c>
      <c r="H48" s="111"/>
      <c r="I48" s="66">
        <v>416647</v>
      </c>
      <c r="J48" s="63">
        <v>416647</v>
      </c>
      <c r="K48" s="64"/>
      <c r="L48" s="65"/>
      <c r="M48" s="25" t="s">
        <v>130</v>
      </c>
      <c r="N48" s="18" t="s">
        <v>77</v>
      </c>
      <c r="O48" s="1"/>
      <c r="P48" s="55"/>
    </row>
    <row r="49" spans="1:16" ht="60.75" customHeight="1">
      <c r="A49" s="36" t="s">
        <v>238</v>
      </c>
      <c r="B49" s="28" t="s">
        <v>176</v>
      </c>
      <c r="C49" s="2" t="s">
        <v>41</v>
      </c>
      <c r="D49" s="56" t="s">
        <v>22</v>
      </c>
      <c r="E49" s="42" t="s">
        <v>126</v>
      </c>
      <c r="F49" s="19" t="s">
        <v>113</v>
      </c>
      <c r="G49" s="121" t="s">
        <v>129</v>
      </c>
      <c r="H49" s="111"/>
      <c r="I49" s="66">
        <v>100000</v>
      </c>
      <c r="J49" s="63">
        <v>100000</v>
      </c>
      <c r="K49" s="64"/>
      <c r="L49" s="65"/>
      <c r="M49" s="25" t="s">
        <v>130</v>
      </c>
      <c r="N49" s="18" t="s">
        <v>77</v>
      </c>
      <c r="O49" s="1"/>
      <c r="P49" s="55"/>
    </row>
    <row r="50" spans="1:16" s="20" customFormat="1" ht="120">
      <c r="A50" s="335" t="s">
        <v>239</v>
      </c>
      <c r="B50" s="326" t="s">
        <v>114</v>
      </c>
      <c r="C50" s="303" t="s">
        <v>41</v>
      </c>
      <c r="D50" s="327" t="s">
        <v>136</v>
      </c>
      <c r="E50" s="339" t="s">
        <v>133</v>
      </c>
      <c r="F50" s="340" t="s">
        <v>113</v>
      </c>
      <c r="G50" s="337" t="s">
        <v>134</v>
      </c>
      <c r="H50" s="329"/>
      <c r="I50" s="338">
        <v>4872314</v>
      </c>
      <c r="J50" s="331">
        <v>2402314</v>
      </c>
      <c r="K50" s="332">
        <v>2470000</v>
      </c>
      <c r="L50" s="333"/>
      <c r="M50" s="327" t="s">
        <v>135</v>
      </c>
      <c r="N50" s="339" t="s">
        <v>77</v>
      </c>
      <c r="O50" s="294"/>
      <c r="P50" s="334"/>
    </row>
    <row r="51" spans="1:16" s="59" customFormat="1" ht="27" customHeight="1">
      <c r="A51" s="368" t="s">
        <v>192</v>
      </c>
      <c r="B51" s="369"/>
      <c r="C51" s="369"/>
      <c r="D51" s="369"/>
      <c r="E51" s="369"/>
      <c r="F51" s="369"/>
      <c r="G51" s="370"/>
      <c r="H51" s="257"/>
      <c r="I51" s="258">
        <f>+I52+I53+I54+I55</f>
        <v>19022006</v>
      </c>
      <c r="J51" s="258">
        <f>+J52+J53+J54+J55</f>
        <v>1096004</v>
      </c>
      <c r="K51" s="258">
        <f>+K52+K53+K54+K55</f>
        <v>836202</v>
      </c>
      <c r="L51" s="258">
        <f>+L52+L53+L54+L55</f>
        <v>289800</v>
      </c>
      <c r="M51" s="259"/>
      <c r="N51" s="260"/>
      <c r="O51" s="260"/>
      <c r="P51" s="261"/>
    </row>
    <row r="52" spans="1:16" ht="61.5" customHeight="1">
      <c r="A52" s="43" t="s">
        <v>240</v>
      </c>
      <c r="B52" s="18" t="s">
        <v>141</v>
      </c>
      <c r="C52" s="2" t="s">
        <v>41</v>
      </c>
      <c r="D52" s="34" t="s">
        <v>91</v>
      </c>
      <c r="E52" s="1" t="s">
        <v>177</v>
      </c>
      <c r="F52" s="1" t="s">
        <v>178</v>
      </c>
      <c r="G52" s="117" t="s">
        <v>179</v>
      </c>
      <c r="H52" s="111"/>
      <c r="I52" s="262">
        <v>7300000</v>
      </c>
      <c r="J52" s="52"/>
      <c r="K52" s="29"/>
      <c r="L52" s="44"/>
      <c r="M52" s="34"/>
      <c r="N52" s="2"/>
      <c r="O52" s="2"/>
      <c r="P52" s="31"/>
    </row>
    <row r="53" spans="1:16" ht="174.75" customHeight="1">
      <c r="A53" s="43" t="s">
        <v>241</v>
      </c>
      <c r="B53" s="18" t="s">
        <v>142</v>
      </c>
      <c r="C53" s="2" t="s">
        <v>180</v>
      </c>
      <c r="D53" s="24" t="s">
        <v>184</v>
      </c>
      <c r="E53" s="1" t="s">
        <v>181</v>
      </c>
      <c r="F53" s="1" t="s">
        <v>182</v>
      </c>
      <c r="G53" s="106" t="s">
        <v>183</v>
      </c>
      <c r="H53" s="111"/>
      <c r="I53" s="262">
        <v>1932006</v>
      </c>
      <c r="J53" s="276">
        <v>966004</v>
      </c>
      <c r="K53" s="277">
        <v>676202</v>
      </c>
      <c r="L53" s="278">
        <v>289800</v>
      </c>
      <c r="M53" s="34"/>
      <c r="N53" s="2"/>
      <c r="O53" s="2"/>
      <c r="P53" s="31"/>
    </row>
    <row r="54" spans="1:16" ht="165.75" customHeight="1">
      <c r="A54" s="43" t="s">
        <v>242</v>
      </c>
      <c r="B54" s="18" t="s">
        <v>185</v>
      </c>
      <c r="C54" s="19" t="s">
        <v>41</v>
      </c>
      <c r="D54" s="56" t="s">
        <v>30</v>
      </c>
      <c r="E54" s="27" t="s">
        <v>186</v>
      </c>
      <c r="F54" s="30" t="s">
        <v>187</v>
      </c>
      <c r="G54" s="359" t="s">
        <v>188</v>
      </c>
      <c r="H54" s="111"/>
      <c r="I54" s="262">
        <v>290000</v>
      </c>
      <c r="J54" s="69">
        <v>130000</v>
      </c>
      <c r="K54" s="70">
        <v>160000</v>
      </c>
      <c r="L54" s="71"/>
      <c r="M54" s="34"/>
      <c r="N54" s="2"/>
      <c r="O54" s="2"/>
      <c r="P54" s="31"/>
    </row>
    <row r="55" spans="1:16" ht="120.75" customHeight="1" thickBot="1">
      <c r="A55" s="45" t="s">
        <v>243</v>
      </c>
      <c r="B55" s="46" t="s">
        <v>143</v>
      </c>
      <c r="C55" s="47" t="s">
        <v>41</v>
      </c>
      <c r="D55" s="122" t="s">
        <v>91</v>
      </c>
      <c r="E55" s="360" t="s">
        <v>189</v>
      </c>
      <c r="F55" s="48" t="s">
        <v>190</v>
      </c>
      <c r="G55" s="123" t="s">
        <v>191</v>
      </c>
      <c r="H55" s="115"/>
      <c r="I55" s="263">
        <v>9500000</v>
      </c>
      <c r="J55" s="53"/>
      <c r="K55" s="49"/>
      <c r="L55" s="50"/>
      <c r="M55" s="122"/>
      <c r="N55" s="47"/>
      <c r="O55" s="47"/>
      <c r="P55" s="159"/>
    </row>
    <row r="56" spans="5:9" ht="15">
      <c r="E56" s="14"/>
      <c r="I56" s="280">
        <f>I15+I22+I36+I38+I50</f>
        <v>239014932</v>
      </c>
    </row>
    <row r="57" ht="15">
      <c r="E57" s="14"/>
    </row>
    <row r="58" ht="15">
      <c r="E58" s="14"/>
    </row>
    <row r="59" ht="15">
      <c r="E59" s="14"/>
    </row>
    <row r="60" ht="15">
      <c r="E60" s="14"/>
    </row>
    <row r="61" ht="15">
      <c r="E61" s="14"/>
    </row>
  </sheetData>
  <sheetProtection/>
  <mergeCells count="14">
    <mergeCell ref="A2:G2"/>
    <mergeCell ref="A1:B1"/>
    <mergeCell ref="A4:G4"/>
    <mergeCell ref="A14:G14"/>
    <mergeCell ref="A3:G3"/>
    <mergeCell ref="A9:G9"/>
    <mergeCell ref="A18:G18"/>
    <mergeCell ref="A28:G28"/>
    <mergeCell ref="A41:G41"/>
    <mergeCell ref="A51:G51"/>
    <mergeCell ref="A30:G30"/>
    <mergeCell ref="A27:G27"/>
    <mergeCell ref="A34:G34"/>
    <mergeCell ref="A35:G35"/>
  </mergeCell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F1"/>
  <sheetViews>
    <sheetView zoomScalePageLayoutView="0" workbookViewId="0" topLeftCell="A1">
      <selection activeCell="E24" sqref="E24"/>
    </sheetView>
  </sheetViews>
  <sheetFormatPr defaultColWidth="9.140625" defaultRowHeight="15"/>
  <cols>
    <col min="9" max="9" width="16.421875" style="0" customWidth="1"/>
    <col min="10" max="10" width="14.7109375" style="0" customWidth="1"/>
    <col min="11" max="11" width="16.28125" style="0" customWidth="1"/>
  </cols>
  <sheetData>
    <row r="1" spans="1:32" s="6" customFormat="1" ht="133.5" customHeight="1">
      <c r="A1" s="81" t="s">
        <v>96</v>
      </c>
      <c r="B1" s="82" t="s">
        <v>198</v>
      </c>
      <c r="C1" s="83"/>
      <c r="D1" s="95" t="s">
        <v>210</v>
      </c>
      <c r="E1" s="84" t="s">
        <v>201</v>
      </c>
      <c r="F1" s="83" t="s">
        <v>62</v>
      </c>
      <c r="G1" s="82"/>
      <c r="H1" s="85"/>
      <c r="I1" s="86">
        <f>SUM(J1:L1)</f>
        <v>59372214</v>
      </c>
      <c r="J1" s="87">
        <v>54120587</v>
      </c>
      <c r="K1" s="88">
        <v>5251627</v>
      </c>
      <c r="L1" s="89"/>
      <c r="M1" s="87"/>
      <c r="N1" s="88"/>
      <c r="O1" s="88"/>
      <c r="P1" s="90"/>
      <c r="Q1" s="91"/>
      <c r="R1" s="92"/>
      <c r="S1" s="93"/>
      <c r="T1" s="93"/>
      <c r="U1" s="94"/>
      <c r="V1" s="95" t="s">
        <v>210</v>
      </c>
      <c r="W1" s="2" t="s">
        <v>23</v>
      </c>
      <c r="X1" s="2" t="s">
        <v>41</v>
      </c>
      <c r="Y1" s="2" t="s">
        <v>79</v>
      </c>
      <c r="Z1" s="2" t="s">
        <v>80</v>
      </c>
      <c r="AA1" s="4" t="s">
        <v>81</v>
      </c>
      <c r="AB1" s="13">
        <v>41130</v>
      </c>
      <c r="AC1" s="7" t="s">
        <v>82</v>
      </c>
      <c r="AD1" s="5" t="s">
        <v>18</v>
      </c>
      <c r="AE1" s="62"/>
      <c r="AF1"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 Kuhar</dc:creator>
  <cp:keywords/>
  <dc:description/>
  <cp:lastModifiedBy>murn</cp:lastModifiedBy>
  <cp:lastPrinted>2013-01-07T08:46:41Z</cp:lastPrinted>
  <dcterms:created xsi:type="dcterms:W3CDTF">2012-12-18T14:25:48Z</dcterms:created>
  <dcterms:modified xsi:type="dcterms:W3CDTF">2013-01-07T09:31:55Z</dcterms:modified>
  <cp:category/>
  <cp:version/>
  <cp:contentType/>
  <cp:contentStatus/>
</cp:coreProperties>
</file>